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0" windowWidth="7440" windowHeight="7470" activeTab="0"/>
  </bookViews>
  <sheets>
    <sheet name="2010 AKADEMİK" sheetId="1" r:id="rId1"/>
    <sheet name="2010 İDARİ" sheetId="2" r:id="rId2"/>
    <sheet name="2010 KESİNTİLER" sheetId="3" r:id="rId3"/>
    <sheet name="2010 yılı" sheetId="4" r:id="rId4"/>
  </sheets>
  <definedNames>
    <definedName name="_xlnm.Print_Area" localSheetId="0">'2010 AKADEMİK'!$A$1:$O$58</definedName>
    <definedName name="_xlnm.Print_Area" localSheetId="1">'2010 İDARİ'!$A$1:$M$91</definedName>
  </definedNames>
  <calcPr fullCalcOnLoad="1"/>
</workbook>
</file>

<file path=xl/sharedStrings.xml><?xml version="1.0" encoding="utf-8"?>
<sst xmlns="http://schemas.openxmlformats.org/spreadsheetml/2006/main" count="669" uniqueCount="404">
  <si>
    <t>Maaş Katsayısı</t>
  </si>
  <si>
    <t>Yanödeme Katsayısı</t>
  </si>
  <si>
    <t>Enyüksek Dev.Mem.aylığı esas alınarak Kesilen Emekli Kesenekleri</t>
  </si>
  <si>
    <t>Tabanaylık Katsayısı</t>
  </si>
  <si>
    <t>(570 KHK./11. Mad.)</t>
  </si>
  <si>
    <t>%</t>
  </si>
  <si>
    <t>Kıdem Aylığı</t>
  </si>
  <si>
    <t>Ek Göst. 6400 ve daha fazla olanlar</t>
  </si>
  <si>
    <t>En Yüks.Devl.Mem.Ayl.</t>
  </si>
  <si>
    <t>Aile (Eş) Yardımı</t>
  </si>
  <si>
    <t>Ek Göst. 4800 (dahil) - 6400 (hariç)   olanlar</t>
  </si>
  <si>
    <t>Çocuk Yardımı 0 - 6 Yaş arası</t>
  </si>
  <si>
    <t>Çocuk Yardımı  6 yaştan büyük</t>
  </si>
  <si>
    <t>Ek Göst. 3600 (dahil) - 4800 (hariç)   olanlar</t>
  </si>
  <si>
    <t>Devlet %</t>
  </si>
  <si>
    <t>Ek Göst. 2200 (dahil) - 3600 (hariç)   olanlar</t>
  </si>
  <si>
    <t>Kişi %</t>
  </si>
  <si>
    <t>Diğerleri</t>
  </si>
  <si>
    <t>Üniversite Ödeneği (170 A.K.) 2914 Kan./12.mad.</t>
  </si>
  <si>
    <t>En yüksek dev.mem.Ayl.</t>
  </si>
  <si>
    <t>Miktarı</t>
  </si>
  <si>
    <t xml:space="preserve"> Aylık ve Ek gösterge toplamının    %</t>
  </si>
  <si>
    <t>Profesörlerden Rekt.Rekt.Yard., Dekan,</t>
  </si>
  <si>
    <t>Rektör</t>
  </si>
  <si>
    <t xml:space="preserve">Dekan Yard., Yük.Ok.Müd. Olan, ile </t>
  </si>
  <si>
    <t>Rektör Yard.</t>
  </si>
  <si>
    <t>Prof.kadrosunda 3 yılını tamamlayan Prof.</t>
  </si>
  <si>
    <t>Dekan</t>
  </si>
  <si>
    <t>2914 say. Kanuna tabi Personelin Ek Göstergeleri</t>
  </si>
  <si>
    <t>Diğer Prof.Kadrosunda bulunanlar</t>
  </si>
  <si>
    <t>Dekan Yard.</t>
  </si>
  <si>
    <t>Profesörlerden Rektör, Rektör Yrd., Dekan, Dekan Yard.</t>
  </si>
  <si>
    <t>Doçent                    "                "</t>
  </si>
  <si>
    <t>Bölüm Başkanı</t>
  </si>
  <si>
    <t>Yüks.ok.Müd. Olanlar ile Profesör kadrosunda</t>
  </si>
  <si>
    <t>Yardımcı Doçent     "                "</t>
  </si>
  <si>
    <t>Yüks.Ok.Müd.</t>
  </si>
  <si>
    <t>4 yılını tamamlayan Profesörler (1.Derece)</t>
  </si>
  <si>
    <t>Öğr. Elemanı 1. Dereceden Aylık alanlar</t>
  </si>
  <si>
    <t>Yüks.Ok.Müd.Yard.</t>
  </si>
  <si>
    <t>Diğer Prof. (1. Derece)</t>
  </si>
  <si>
    <t xml:space="preserve">                     2.        "              "     "</t>
  </si>
  <si>
    <t>Ens.Müd.</t>
  </si>
  <si>
    <t>Doçentler (1-3 Derece)</t>
  </si>
  <si>
    <t xml:space="preserve">                     3.        "              "     "</t>
  </si>
  <si>
    <t>Ens.Müd.Yard.</t>
  </si>
  <si>
    <t>Yard.Doçentler (3-5 Derece)</t>
  </si>
  <si>
    <t xml:space="preserve">                     4-5     "              "     "</t>
  </si>
  <si>
    <t>Diğer(Öğr.Gör.-Okutm.)</t>
  </si>
  <si>
    <t>1.Derece</t>
  </si>
  <si>
    <t xml:space="preserve">                     Diğer  "              "     "</t>
  </si>
  <si>
    <t>(570 KHK./5. Mad.)</t>
  </si>
  <si>
    <t>(4048 Kan. 3.mad.)</t>
  </si>
  <si>
    <t>2.Derece</t>
  </si>
  <si>
    <t>(2914 Kan. 5.mad.)</t>
  </si>
  <si>
    <t>3-7.Derece</t>
  </si>
  <si>
    <t>(570 KHK./4. Mad.)</t>
  </si>
  <si>
    <t>Gen.Sekr.</t>
  </si>
  <si>
    <t>Gen.Sekr. Yrd.</t>
  </si>
  <si>
    <t>Daire Başkanı</t>
  </si>
  <si>
    <t>Fak.Sekr.  (1. Derece)</t>
  </si>
  <si>
    <t>Ekders Ücreti (150 A.K.)  2914 Kan./11,mad.</t>
  </si>
  <si>
    <t>Gelir Vergisi Dilimleri</t>
  </si>
  <si>
    <t>Profesör</t>
  </si>
  <si>
    <t>Doçent</t>
  </si>
  <si>
    <t>Yardımcı Doçent</t>
  </si>
  <si>
    <t>Öğretim Görevlisi</t>
  </si>
  <si>
    <t>Okutman</t>
  </si>
  <si>
    <t>Yarı yıl ve Yılsonu Sınav Üc.</t>
  </si>
  <si>
    <t>Makam Tazminatı</t>
  </si>
  <si>
    <t>Rektörler</t>
  </si>
  <si>
    <t>Prof., Doç.,Yrd,Doç.,Araş.Gör.</t>
  </si>
  <si>
    <t>Prof.Ünvanında 3 yılını tam.</t>
  </si>
  <si>
    <t>Bunlar dışındaki diğer Öğr.Elemanları</t>
  </si>
  <si>
    <t>Diğer Prof.</t>
  </si>
  <si>
    <t>Doç.(Kaz.Hak.Aylığı 1.der ol.)</t>
  </si>
  <si>
    <t>Fiilen görev yapan öğretim elemanlarına</t>
  </si>
  <si>
    <t>Yabancı Dil Tazminatı</t>
  </si>
  <si>
    <t>En yüksek Devl.Mem.Aylığının 1 /12 si</t>
  </si>
  <si>
    <t>A düzeyi   (90-95 KPYDS puan)</t>
  </si>
  <si>
    <t>A düzeyi (96-100 KPDYS puan)</t>
  </si>
  <si>
    <t>kadar her ay ödenir.</t>
  </si>
  <si>
    <t>B düzeyi   (80-89 KPYDS puan)</t>
  </si>
  <si>
    <t>C düzeyi   (70-79 KPYDS puan)</t>
  </si>
  <si>
    <t>657 Sayılı Kanuna tabi Personelin Ek Göstergeleri</t>
  </si>
  <si>
    <t>Yük.Okul ve Ens.Sekr.  (1. Derece)</t>
  </si>
  <si>
    <t>Yük.Okul ve Ens.Sekr.  (2. Derece)</t>
  </si>
  <si>
    <t>Yük.Okul ve Ens.Sekr.  (3. Derece)</t>
  </si>
  <si>
    <t>1. Derece kadrodakiler</t>
  </si>
  <si>
    <t>2. Derece kadrodakiler</t>
  </si>
  <si>
    <t>Görev Tazminatı</t>
  </si>
  <si>
    <t>3. Derece kadrodakiler</t>
  </si>
  <si>
    <t>4. Derece kadrodakiler</t>
  </si>
  <si>
    <t>Genel Sekreter</t>
  </si>
  <si>
    <t xml:space="preserve"> MALİ YILI ÖZLÜK BİLGİLERİ   </t>
  </si>
  <si>
    <t>Denge Tazminatı</t>
  </si>
  <si>
    <t>G.V.KESİLMEZ D.V. KESİLİR</t>
  </si>
  <si>
    <t>G.V. KESİLMEZ D.V. KESİLİR</t>
  </si>
  <si>
    <t>G.V. KESİLMEZ D.V.KESİLİR</t>
  </si>
  <si>
    <t>G.V.KESİLMEZ D.V.KESİLİR</t>
  </si>
  <si>
    <t>G.V-D.V.KESİLİR</t>
  </si>
  <si>
    <t>G.V.D.V. KESİLİR</t>
  </si>
  <si>
    <t xml:space="preserve">Diğerleri                           </t>
  </si>
  <si>
    <t>Y.O.Mezunu</t>
  </si>
  <si>
    <t>Lise Mezunu</t>
  </si>
  <si>
    <t>İç Denetçi</t>
  </si>
  <si>
    <t xml:space="preserve">Fark Tazminatı </t>
  </si>
  <si>
    <t>S.B.MAAŞI - KURUMDAKİ MAAŞI</t>
  </si>
  <si>
    <t>Fark Tazminatı =</t>
  </si>
  <si>
    <t>Arş. Ve Uyg. Hastanesinde çalışan Araştırma Görevlilerinin Sağlık Bakanlığındaki Maaşı ile</t>
  </si>
  <si>
    <t xml:space="preserve">Kurumdaki maaşı arasındaki fark </t>
  </si>
  <si>
    <t>Aylık ve Ekgösterge toplamının                                             %</t>
  </si>
  <si>
    <t xml:space="preserve">İç Denetçi 1 Derece </t>
  </si>
  <si>
    <t>Hukuk Müşaviri</t>
  </si>
  <si>
    <t>Daire Başkanı Mühendis</t>
  </si>
  <si>
    <t>Fakülte, Yüksekokul, Enstitü Sekreteri</t>
  </si>
  <si>
    <t>Şube Müdürü</t>
  </si>
  <si>
    <t>Avukat</t>
  </si>
  <si>
    <t>Mali Hizmetler Uzmanı</t>
  </si>
  <si>
    <t>Mali Hizmetler Uzmanı (1-4)</t>
  </si>
  <si>
    <t>Sivil Savunma Uzmanı</t>
  </si>
  <si>
    <t>Hastane Müdürü</t>
  </si>
  <si>
    <t>Hastane Müdür Yardımcısı</t>
  </si>
  <si>
    <t>Programcı</t>
  </si>
  <si>
    <t xml:space="preserve">Şef Bilgisayar İşletmeni </t>
  </si>
  <si>
    <t>Şef, Özelleştirme Şef</t>
  </si>
  <si>
    <t>Ayniyat Saymanı</t>
  </si>
  <si>
    <t>Ambar Memuru</t>
  </si>
  <si>
    <t>Koruma ve Güvenlik Görevlisi</t>
  </si>
  <si>
    <t>Memur, Santral Memuru, Satınalma Memuru</t>
  </si>
  <si>
    <t xml:space="preserve">Veznedar </t>
  </si>
  <si>
    <t>Bilgisayar İşletmeni</t>
  </si>
  <si>
    <t>Öğretmen</t>
  </si>
  <si>
    <t>Yurt Müdürü</t>
  </si>
  <si>
    <t>Yurt Yönetim Memuru</t>
  </si>
  <si>
    <t>Mühendis, Mimar (0-5 Yıl )</t>
  </si>
  <si>
    <t>Mühendis, Mimar ( 5 Yıldan fazla )</t>
  </si>
  <si>
    <t>İstatistikçi - Kimyager (0 - 5 Yıl)</t>
  </si>
  <si>
    <t>İstatistikçi - Kimyager (5 Yıldan fazla)</t>
  </si>
  <si>
    <t>Tekniker (0-5 Yıl)</t>
  </si>
  <si>
    <t>Tekniker (5 Yıldan fazla)</t>
  </si>
  <si>
    <t>Teknisyen (0-5 Yıl)</t>
  </si>
  <si>
    <t>Teknisyen (5 Yıldan fazla)</t>
  </si>
  <si>
    <t>Teknisyen (4 yıl Teknik Öğretmen)(0-5 Yıl)</t>
  </si>
  <si>
    <t>Teknik Ressam (0-5 Yıl)</t>
  </si>
  <si>
    <t>Tabip (Pratisyen)</t>
  </si>
  <si>
    <t xml:space="preserve">Diş Tabibi </t>
  </si>
  <si>
    <t>Biolog (Yataklı Tedavi Kurumu)</t>
  </si>
  <si>
    <t>Psikolog (Yataklı Tedavi Kurumu)</t>
  </si>
  <si>
    <t xml:space="preserve">Psikolog  </t>
  </si>
  <si>
    <t>Fizyoterapist (Yataklı Tedavi Kurumu)</t>
  </si>
  <si>
    <t>Hemşire Yüksek Öğrenim (Y. T. K.)</t>
  </si>
  <si>
    <t xml:space="preserve">Hemşire Yüksek Öğrenim </t>
  </si>
  <si>
    <t xml:space="preserve">Hemşire Lise </t>
  </si>
  <si>
    <t>Hemşire, Ebe - Lise (Y. T. K.)</t>
  </si>
  <si>
    <t>Sağlık Memuru-Teknisyeni (Yükseköğrenim) Y.T.K.</t>
  </si>
  <si>
    <t>Sağlık Memuru-Teknisyeni (Lise) Y.T.K.</t>
  </si>
  <si>
    <t>Sağlık Teknikeri (Yükseköğrenim) Y.T.K.</t>
  </si>
  <si>
    <t>Sağlık Teknikeri - Teknisyeni (Yükseköğrenim)</t>
  </si>
  <si>
    <t>Sağlık Teknisyeni (Lise)</t>
  </si>
  <si>
    <t>Laborant Yükseköğrenim (Y.T.K.)</t>
  </si>
  <si>
    <t>Laborant Yükseköğrenim</t>
  </si>
  <si>
    <t xml:space="preserve">Sağlık Teknisyeni Yardımcısı </t>
  </si>
  <si>
    <t>Teknisyen Yardımcısı</t>
  </si>
  <si>
    <t xml:space="preserve">Hizmetli - Hastabakıcı </t>
  </si>
  <si>
    <t xml:space="preserve">Hizmetli - Hastabakıcı (Tedavi Kurumu) </t>
  </si>
  <si>
    <t>Aşçı</t>
  </si>
  <si>
    <t>Kaloriferci</t>
  </si>
  <si>
    <t xml:space="preserve">Bekçi </t>
  </si>
  <si>
    <t>Gassal</t>
  </si>
  <si>
    <t>ASGARİ GEÇİM İNDİRİMİ</t>
  </si>
  <si>
    <t>Asgari Geçim indirimi</t>
  </si>
  <si>
    <t>A.G.İ Tutarı</t>
  </si>
  <si>
    <t>Mükellefin kendisi için</t>
  </si>
  <si>
    <t xml:space="preserve">Mükellefin eşi için </t>
  </si>
  <si>
    <t>İlk iki çocuk için</t>
  </si>
  <si>
    <t>Diğer çocuklar için</t>
  </si>
  <si>
    <r>
      <t xml:space="preserve">Fakülte, Yüksekokul Sekreteri </t>
    </r>
    <r>
      <rPr>
        <sz val="8"/>
        <rFont val="Arial Tur"/>
        <family val="0"/>
      </rPr>
      <t xml:space="preserve"> Tekniker</t>
    </r>
  </si>
  <si>
    <t>Fakülte, Yüksekokul Sekreteri</t>
  </si>
  <si>
    <t>Enstitü Sekreteri</t>
  </si>
  <si>
    <t>Şube Müdürü 1. derece</t>
  </si>
  <si>
    <t xml:space="preserve">Avukat 1-4 derece </t>
  </si>
  <si>
    <t>Hastane Müdür Yardımcısı 1.derece</t>
  </si>
  <si>
    <t>Ayniyat Saymanı 1 derece</t>
  </si>
  <si>
    <t>Ayniyat Saymanı 2.derece</t>
  </si>
  <si>
    <t>Ayniyat Saymanı 3.derece</t>
  </si>
  <si>
    <t>Bilgisayar İşletmeni    (3-4 derece)</t>
  </si>
  <si>
    <t>Araştırmacı - Şef - Programcı  ( 1-4 )</t>
  </si>
  <si>
    <t>Ambar Memuru -Veznedar (1 - 4 )</t>
  </si>
  <si>
    <t>Ambar Memuru -Veznedar (5 - 7 )</t>
  </si>
  <si>
    <t>İç Denetçi 1-2 Derece (Müktesebi 1)</t>
  </si>
  <si>
    <t xml:space="preserve">Döner Sermaye İşletme Müdürü </t>
  </si>
  <si>
    <t xml:space="preserve">                                 (8 - 15 derece)</t>
  </si>
  <si>
    <t>Daktilograf                 (8 - 15 derece)</t>
  </si>
  <si>
    <t>Sekreter - Şoför - Yurt Yön. Mem.</t>
  </si>
  <si>
    <t>Kor.Güv.Mem - Satınalma Memuru</t>
  </si>
  <si>
    <t>Memur - Kütüphaneci - Santral Mem</t>
  </si>
  <si>
    <t>Hizmetli-Kaloriferci-Aşçı-Bekçi (5-7)</t>
  </si>
  <si>
    <t>Hizmetli-Kaloriferci-Aşçı-Bekçi(8-15)</t>
  </si>
  <si>
    <t>(THS) TEKNİK HİZMETLER SINIFI</t>
  </si>
  <si>
    <t>Mühendis-Mimar (1-4 , Müktesebi 1)</t>
  </si>
  <si>
    <t xml:space="preserve">Mühendis-Mimar </t>
  </si>
  <si>
    <t>Kimyager</t>
  </si>
  <si>
    <t>İstatistikçi                             (1 - 4)</t>
  </si>
  <si>
    <t xml:space="preserve">Tekniker </t>
  </si>
  <si>
    <t>Tekniker      (1 - 4)   Müktesebi (1-4)</t>
  </si>
  <si>
    <t>Teknisyen                                  (1-5)</t>
  </si>
  <si>
    <t xml:space="preserve">Teknisyen                             </t>
  </si>
  <si>
    <t xml:space="preserve">Teknisyen (Tekniker)             </t>
  </si>
  <si>
    <t xml:space="preserve">Teknisyen (Tekniker) ( 1-4 )(Mükt. 1) </t>
  </si>
  <si>
    <t xml:space="preserve">Teknisyen (Teknik Öğretmen)             </t>
  </si>
  <si>
    <t>(SHS) SAĞLIK HİZMETLERİ SINIFI</t>
  </si>
  <si>
    <t xml:space="preserve">Pratisyen Tabip </t>
  </si>
  <si>
    <t>Diş Tabibi                                (1 - 4 )</t>
  </si>
  <si>
    <t>Eczacı                                       (1 - 4 )</t>
  </si>
  <si>
    <t>Hemşire Lisans                     (1 - 4 )</t>
  </si>
  <si>
    <t xml:space="preserve">Hemşire Lisans               </t>
  </si>
  <si>
    <t>Hemşire Önlisans (Mükt.1-4)  (1 - 4 )</t>
  </si>
  <si>
    <t xml:space="preserve">Hemşire Önlisans </t>
  </si>
  <si>
    <t>Hemşire Lise         (Mükt.1-4)  (1 - 4 )</t>
  </si>
  <si>
    <t xml:space="preserve">Hemşire - Ebe - Sağlık Mem. (Lise)    </t>
  </si>
  <si>
    <t>B</t>
  </si>
  <si>
    <t>E  - 0</t>
  </si>
  <si>
    <t>B  -  1</t>
  </si>
  <si>
    <t>B  -  2</t>
  </si>
  <si>
    <t>E  - 1</t>
  </si>
  <si>
    <t xml:space="preserve">E  - 2 </t>
  </si>
  <si>
    <t>E  - 3</t>
  </si>
  <si>
    <t>E  - 4</t>
  </si>
  <si>
    <t xml:space="preserve">Durum </t>
  </si>
  <si>
    <t>Ek Göst. 4800 (dahil) - 6400 (hariç)  olanlar</t>
  </si>
  <si>
    <t>Ek Göst. 3600 (dahil) - 4800 (hariç)  olanlar</t>
  </si>
  <si>
    <t>Ek Göst. 2200 (dahil) - 3600 (hariç)  olanlar</t>
  </si>
  <si>
    <t>Merkez</t>
  </si>
  <si>
    <t>Sağlık Memuru   Laborant   (Lisans)</t>
  </si>
  <si>
    <t>Sağlık Memuru Laborant  (Önlisans)</t>
  </si>
  <si>
    <t>Sağlık Teknikeri                 (Önlisans)</t>
  </si>
  <si>
    <t>Sağlık Teknikeri       1-4    (Önlisans)</t>
  </si>
  <si>
    <t>Sağlık Teknisyeni                 (Lisans)</t>
  </si>
  <si>
    <t>Sağlık Teknisyeni     1-4  (ÖnLisans)</t>
  </si>
  <si>
    <t>Sağlık Teknisyeni          1-4     (Lise)</t>
  </si>
  <si>
    <t>Sağlık Teknisyeni                    (Lise)</t>
  </si>
  <si>
    <t>Özel Hizm. Tazm. (160 A.K.) G.V. KESİLMEZ-D.V. KESİLİR</t>
  </si>
  <si>
    <t>1. Derece          %80</t>
  </si>
  <si>
    <t>2. Derece          %60</t>
  </si>
  <si>
    <t>3. Derece          %40</t>
  </si>
  <si>
    <t>ÜCRET VE BENZERİ ÖDEMELERDEN YAPILACAK KESİNTİLER</t>
  </si>
  <si>
    <t>        Niteliği</t>
  </si>
  <si>
    <t>%15 Em.</t>
  </si>
  <si>
    <t>%20 Em.Ke.</t>
  </si>
  <si>
    <t>Gelir</t>
  </si>
  <si>
    <t>Damga</t>
  </si>
  <si>
    <t>          Dayanağı</t>
  </si>
  <si>
    <t>Kes.Kişi</t>
  </si>
  <si>
    <t>Kurum Krş.</t>
  </si>
  <si>
    <t>Vergisi</t>
  </si>
  <si>
    <t>Aylık</t>
  </si>
  <si>
    <t>Tabi</t>
  </si>
  <si>
    <t>GVK Md:61</t>
  </si>
  <si>
    <t>Ek Gösterge</t>
  </si>
  <si>
    <t>Kıdem Aylık</t>
  </si>
  <si>
    <t>375 s.KHK  Md:1</t>
  </si>
  <si>
    <t>Taban Aylık</t>
  </si>
  <si>
    <t>Yan Ödeme</t>
  </si>
  <si>
    <t>Tabi Değil</t>
  </si>
  <si>
    <t>Özel Hizmet Tazminatı</t>
  </si>
  <si>
    <t>Yan Ödeme Kararna.</t>
  </si>
  <si>
    <t>Eğitim, Öğretim Tazminatı</t>
  </si>
  <si>
    <t>Denetim Tazminatı</t>
  </si>
  <si>
    <t>657 s.K.Ek Madde:26</t>
  </si>
  <si>
    <t>631 s.KHK ve 2002/3546BKK</t>
  </si>
  <si>
    <t>Kıdem Tazminatı</t>
  </si>
  <si>
    <t>GVK Md:25-7,</t>
  </si>
  <si>
    <t>375.s.KHK Md:2</t>
  </si>
  <si>
    <t>Lojman Tazminatı</t>
  </si>
  <si>
    <t>375 s KHK Md:1-B.2</t>
  </si>
  <si>
    <t>Üniversite Ödeneği</t>
  </si>
  <si>
    <t>YÖPK Md:12</t>
  </si>
  <si>
    <t>Geliştirme Ödeneği</t>
  </si>
  <si>
    <t>YÖPK Md:14</t>
  </si>
  <si>
    <t>Eğitim Öğretim Ödeneği</t>
  </si>
  <si>
    <t>YÖPK Ek Md:1</t>
  </si>
  <si>
    <t>Ek Tazminat</t>
  </si>
  <si>
    <t>375 s Ka.Md:28(Dğş,1993)</t>
  </si>
  <si>
    <t>Nöbet Ücreti</t>
  </si>
  <si>
    <t>657s. K.Ek Madde:33</t>
  </si>
  <si>
    <t>Aile ve Çocuk Yardımı Öd.</t>
  </si>
  <si>
    <t>657 s. K. Md:203</t>
  </si>
  <si>
    <t>Doğum Yardımı</t>
  </si>
  <si>
    <t>657 s. K. Md:207</t>
  </si>
  <si>
    <t>Ölüm Yardımı</t>
  </si>
  <si>
    <t>657 s. K. Md:208</t>
  </si>
  <si>
    <t>Fazla Çalışma Ücreti</t>
  </si>
  <si>
    <t>Konferans Ücreti</t>
  </si>
  <si>
    <t>Ek Ders Ücreti</t>
  </si>
  <si>
    <t>Harcırah</t>
  </si>
  <si>
    <t>GVK Md:24</t>
  </si>
  <si>
    <t>KATSAYILAR</t>
  </si>
  <si>
    <t>ASGARİ ÜCRETLER</t>
  </si>
  <si>
    <t>16 Yaş. + (Temmuz - Aralık)</t>
  </si>
  <si>
    <t>16 Yaş. (-) (Ocak - Temmuz)</t>
  </si>
  <si>
    <t>16 Yaş. (-) (Temmuz - Aralık)</t>
  </si>
  <si>
    <t>657 S.K. Tabi Personelin Ek Göstergeleri</t>
  </si>
  <si>
    <t xml:space="preserve">Ekders Ücreti II ÖĞRETİM </t>
  </si>
  <si>
    <t>Yük.Ok-Ens.Sekr.(1. Derece)</t>
  </si>
  <si>
    <t>Yük.Ok-Ens.Sekr.(2. Derece)</t>
  </si>
  <si>
    <t>Yük.Ok-Ens.Sekr.(3. Derece)</t>
  </si>
  <si>
    <t xml:space="preserve">MESAİ </t>
  </si>
  <si>
    <t>Yüksek Okul</t>
  </si>
  <si>
    <t>Normal Mesai Ücreti</t>
  </si>
  <si>
    <t>1. Derece kadro</t>
  </si>
  <si>
    <t>2. Öğretim Mesai Ücreti</t>
  </si>
  <si>
    <t>2. Derece kadro</t>
  </si>
  <si>
    <t>3. Derece kadro</t>
  </si>
  <si>
    <t>Rektörlük Makamı Çalışanları</t>
  </si>
  <si>
    <t>4. Derece kadro</t>
  </si>
  <si>
    <t xml:space="preserve">HARCIRAH </t>
  </si>
  <si>
    <t>Ek göstergesi 8000 ve daha yüksek olanlar</t>
  </si>
  <si>
    <t>Ek göstergesi 5800 (dahil) - 8000 (hariç) olanlar</t>
  </si>
  <si>
    <t>Ek göstergesi 3000 (dahil) - 5800 (hariç) olanlar</t>
  </si>
  <si>
    <t>Aylık/kadro derecesi 1-4 olanlar</t>
  </si>
  <si>
    <t>Aylık/kadro derecesi 5-15 olanlar</t>
  </si>
  <si>
    <t>Diğer (Öğr.Gör.-Okutm.)</t>
  </si>
  <si>
    <t xml:space="preserve">SAKATLIK İNDİRİM ORANLARI </t>
  </si>
  <si>
    <t>Öğretmen                               (1- 4 )</t>
  </si>
  <si>
    <t>Temsil Tazminatı</t>
  </si>
  <si>
    <t xml:space="preserve">Rektör </t>
  </si>
  <si>
    <t>Teknisyen Yardımcısı   (5- 7 derece)</t>
  </si>
  <si>
    <t>Teknisyen Yardımcısı   (8-15 derece)</t>
  </si>
  <si>
    <t>KURULUŞ GELİŞTİRME</t>
  </si>
  <si>
    <t>Ek Ödeme</t>
  </si>
  <si>
    <t>(GİH) GENEL İDARİ HİZMETLER SINIFI</t>
  </si>
  <si>
    <t>Hastabakıcı</t>
  </si>
  <si>
    <t xml:space="preserve">Uzman Tabip </t>
  </si>
  <si>
    <t xml:space="preserve">Laborant </t>
  </si>
  <si>
    <t>2547 SAYILI KANUNA TABİ PERSONEL</t>
  </si>
  <si>
    <t>Diğer Profesör</t>
  </si>
  <si>
    <t>Doçent Kadrosunda Kazanılmış hak aylığı 1. derece olanlar</t>
  </si>
  <si>
    <t>Yardımçı Doçent</t>
  </si>
  <si>
    <t>Araştırma Görevlisi</t>
  </si>
  <si>
    <t xml:space="preserve">Öğretim Elemanı </t>
  </si>
  <si>
    <t>Ambar Memuru-Veznedar (1 - 4 )</t>
  </si>
  <si>
    <t>Memur-Kütüphaneci-Santral Mem</t>
  </si>
  <si>
    <t>Biolog,Psikolog,Fizyoterapist</t>
  </si>
  <si>
    <t xml:space="preserve">Hemşire-Ebe-Sağlık Mem. </t>
  </si>
  <si>
    <t>Sağlık Teknisyeni Yard.</t>
  </si>
  <si>
    <t>Teknisyen Yard. (5-7der.)</t>
  </si>
  <si>
    <t>Prof. Dekan Yardımcısı Yüksekokul Müdürü ve Prof kadrosunda 3 yılını dolduranlar</t>
  </si>
  <si>
    <t>Fak.Yüks,Ens.Sekreteri</t>
  </si>
  <si>
    <t>Döner Serm.İşletme Müd.</t>
  </si>
  <si>
    <t>Şef-Arşcı-Programcı(1-4)</t>
  </si>
  <si>
    <t>Şef-Arşcı-Programcı</t>
  </si>
  <si>
    <t>Hastane Müd. Yard.1.drc.</t>
  </si>
  <si>
    <t>Ambar Mem.-Veznedar (5 - 7 )</t>
  </si>
  <si>
    <t>Sekr.-Şoför-YurtYön.Mem.</t>
  </si>
  <si>
    <t>Kor.Güv.Mem-Satınalma Mem.</t>
  </si>
  <si>
    <t>Prof. Rektör, Rektör Yardımcısı, Dekanlar</t>
  </si>
  <si>
    <t xml:space="preserve">Özel Hizm. Tazm. (GİH) </t>
  </si>
  <si>
    <t>8.700 - 22.000 liraya kadar</t>
  </si>
  <si>
    <t>22.000 - 50.000 liraya kadar</t>
  </si>
  <si>
    <t>50.000 den Fazlası</t>
  </si>
  <si>
    <t xml:space="preserve">Fazla Mesai Ücreti </t>
  </si>
  <si>
    <t>SAKATLIK İNDİRİMİ   2009</t>
  </si>
  <si>
    <t>Daktilograf, Sekreter, Şoför, imam</t>
  </si>
  <si>
    <t>Teknisyen (4 yıl Teknik Öğretmen)(5 Yıldan fazla)</t>
  </si>
  <si>
    <t>Tabip (Uzman)</t>
  </si>
  <si>
    <t xml:space="preserve">Diyetisyen </t>
  </si>
  <si>
    <t>Puan</t>
  </si>
  <si>
    <t>Yan Ödeme  (G.i.H.)</t>
  </si>
  <si>
    <t>Koruma Güv. Şefi</t>
  </si>
  <si>
    <t xml:space="preserve">İstatistikçi                         </t>
  </si>
  <si>
    <t>Uzman Tabip                       (1 - 4 )</t>
  </si>
  <si>
    <t>Pratisyen Tabip                   (1 - 4 )</t>
  </si>
  <si>
    <t xml:space="preserve">Pratisyen Tabip               </t>
  </si>
  <si>
    <t>Biolog, Psikolog, Fizyoterapist  (1- 4)</t>
  </si>
  <si>
    <t>Biolog, Psikolog, Fizyoterapist, Diyet.</t>
  </si>
  <si>
    <t xml:space="preserve"> Sağlık Teknisyeni Laborant - (Lise)</t>
  </si>
  <si>
    <t>Sağlık Teknisyeni Laborant ÖnLisans)</t>
  </si>
  <si>
    <t>SGK Matrah</t>
  </si>
  <si>
    <t>Gösterge + Ekgösterge + Kıdem + Özel Hizmet Tazm. + Üniversite Ödeneği + Makam-Görev Tazminatı</t>
  </si>
  <si>
    <t>Gen.Sekr.+ Hastane Başmüdürü</t>
  </si>
  <si>
    <t xml:space="preserve">Şube Müdürü 1. derece </t>
  </si>
  <si>
    <t>Hastane Başmüdürü</t>
  </si>
  <si>
    <t>Akçakoca/                  Cumayeri/           Çilimli/             Gölyaka/              Gümüşova/            Kaynaşlı</t>
  </si>
  <si>
    <t>Yığılca</t>
  </si>
  <si>
    <t xml:space="preserve"> </t>
  </si>
  <si>
    <t>16 Yaş + (Ocak - Haziran)</t>
  </si>
  <si>
    <t xml:space="preserve">Emekli Keseneği </t>
  </si>
  <si>
    <t xml:space="preserve">Eğitim Öğretim Ödeneği </t>
  </si>
  <si>
    <t>İdari Gör. Ödeneği  2914 Kan./13.mad.</t>
  </si>
  <si>
    <t>Ekders Ücreti   2914 Kan./11,mad.</t>
  </si>
  <si>
    <t>Ekders Ücreti II ÖĞRETİM    2914 Kan./11,mad.</t>
  </si>
  <si>
    <t xml:space="preserve">Kuruluş Geliştirme Ödeneği   2914 Kan./14,mad. </t>
  </si>
  <si>
    <t>OCAK 2010</t>
  </si>
  <si>
    <t>8.800  liraya kadar</t>
  </si>
  <si>
    <t>Damga Vergisi  (binde 6,6)</t>
  </si>
  <si>
    <t>%0 66</t>
  </si>
  <si>
    <t>2010 OCAK - TEMMUZ</t>
  </si>
  <si>
    <t>8.800 - 22.000 liraya kadar</t>
  </si>
  <si>
    <t>TL</t>
  </si>
  <si>
    <t>I. Derece Sakatlar (Çalışma Gücünün Asgari % 80'ini Kaybedenler) (2010)</t>
  </si>
  <si>
    <t>II. Derece Sakatlar (Çalışma Gücünün Asgari % 60'ını Kaybedenler) (2010)</t>
  </si>
  <si>
    <t>III. Derece Sakatlar (Çalışma Gücünün Asgari % 40'ını Kaybedenler) (2010)</t>
  </si>
  <si>
    <t>Çalışmayan ve herhangi bir geliri olmayan eş dikkate alınarak çocuk sayısına göre hesaplanmıştır. Aylık asgari geçim indirimi tutarı:(2010 yılı brüt asgari ücret tutarıx12xAsgari geçim indirimix%15) Mükellefe ödenecek asgari geçim indirimi tutarı, ilgili ayda mükellefin ödeyeceği gelir vergisi tutarını geçemez.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</si>
</sst>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%"/>
  </numFmts>
  <fonts count="76">
    <font>
      <sz val="10"/>
      <name val="Arial Tur"/>
      <family val="0"/>
    </font>
    <font>
      <sz val="8"/>
      <name val="Arial Tur"/>
      <family val="2"/>
    </font>
    <font>
      <b/>
      <sz val="8"/>
      <color indexed="10"/>
      <name val="Arial Tur"/>
      <family val="0"/>
    </font>
    <font>
      <u val="single"/>
      <sz val="8"/>
      <name val="Arial Tur"/>
      <family val="2"/>
    </font>
    <font>
      <sz val="8"/>
      <color indexed="53"/>
      <name val="Arial Tur"/>
      <family val="2"/>
    </font>
    <font>
      <b/>
      <sz val="8"/>
      <name val="Arial TUR"/>
      <family val="2"/>
    </font>
    <font>
      <i/>
      <sz val="8"/>
      <name val="Arial Tur"/>
      <family val="0"/>
    </font>
    <font>
      <b/>
      <u val="single"/>
      <sz val="8"/>
      <color indexed="12"/>
      <name val="Arial Tur"/>
      <family val="0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sz val="8"/>
      <color indexed="48"/>
      <name val="Arial Tur"/>
      <family val="2"/>
    </font>
    <font>
      <sz val="11"/>
      <color indexed="63"/>
      <name val="Times New Roman"/>
      <family val="1"/>
    </font>
    <font>
      <sz val="8"/>
      <color indexed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Tur"/>
      <family val="0"/>
    </font>
    <font>
      <b/>
      <sz val="12"/>
      <color indexed="10"/>
      <name val="Arial Tur"/>
      <family val="0"/>
    </font>
    <font>
      <b/>
      <sz val="7"/>
      <color indexed="12"/>
      <name val="Arial Tur"/>
      <family val="0"/>
    </font>
    <font>
      <sz val="8"/>
      <color indexed="52"/>
      <name val="Arial Tur"/>
      <family val="2"/>
    </font>
    <font>
      <b/>
      <sz val="7"/>
      <color indexed="10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sz val="9"/>
      <name val="Arial Tur"/>
      <family val="0"/>
    </font>
    <font>
      <sz val="11"/>
      <name val="Arial Tur"/>
      <family val="0"/>
    </font>
    <font>
      <b/>
      <sz val="28"/>
      <color indexed="10"/>
      <name val="Algerian"/>
      <family val="5"/>
    </font>
    <font>
      <sz val="12"/>
      <name val="Arial"/>
      <family val="2"/>
    </font>
    <font>
      <b/>
      <sz val="28"/>
      <name val="Algerian"/>
      <family val="5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3"/>
      <color indexed="10"/>
      <name val="Arial Tur"/>
      <family val="0"/>
    </font>
    <font>
      <b/>
      <sz val="9"/>
      <color indexed="10"/>
      <name val="Arial Tur"/>
      <family val="0"/>
    </font>
    <font>
      <b/>
      <sz val="9"/>
      <name val="Arial Tur"/>
      <family val="0"/>
    </font>
    <font>
      <sz val="14"/>
      <color indexed="10"/>
      <name val="Arial Tur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0" xfId="4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justify"/>
    </xf>
    <xf numFmtId="9" fontId="11" fillId="0" borderId="0" xfId="0" applyNumberFormat="1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34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2" fillId="35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36" borderId="24" xfId="0" applyFont="1" applyFill="1" applyBorder="1" applyAlignment="1">
      <alignment horizontal="center" vertical="center"/>
    </xf>
    <xf numFmtId="9" fontId="18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175" fontId="18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37" borderId="15" xfId="0" applyFont="1" applyFill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7" fillId="37" borderId="25" xfId="0" applyFont="1" applyFill="1" applyBorder="1" applyAlignment="1">
      <alignment horizontal="left"/>
    </xf>
    <xf numFmtId="0" fontId="0" fillId="37" borderId="25" xfId="0" applyFill="1" applyBorder="1" applyAlignment="1">
      <alignment/>
    </xf>
    <xf numFmtId="0" fontId="17" fillId="37" borderId="25" xfId="0" applyFont="1" applyFill="1" applyBorder="1" applyAlignment="1">
      <alignment/>
    </xf>
    <xf numFmtId="0" fontId="19" fillId="37" borderId="25" xfId="0" applyFont="1" applyFill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26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4" fillId="0" borderId="2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5" fillId="0" borderId="35" xfId="0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31" fillId="34" borderId="0" xfId="0" applyFont="1" applyFill="1" applyBorder="1" applyAlignment="1">
      <alignment/>
    </xf>
    <xf numFmtId="0" fontId="31" fillId="34" borderId="0" xfId="0" applyFont="1" applyFill="1" applyAlignment="1">
      <alignment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4" fontId="31" fillId="34" borderId="10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wrapText="1"/>
    </xf>
    <xf numFmtId="0" fontId="31" fillId="0" borderId="38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34" fillId="0" borderId="19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2" fontId="31" fillId="0" borderId="23" xfId="0" applyNumberFormat="1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31" fillId="0" borderId="39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4" fontId="31" fillId="0" borderId="41" xfId="0" applyNumberFormat="1" applyFont="1" applyFill="1" applyBorder="1" applyAlignment="1">
      <alignment/>
    </xf>
    <xf numFmtId="0" fontId="31" fillId="0" borderId="42" xfId="0" applyFont="1" applyFill="1" applyBorder="1" applyAlignment="1">
      <alignment/>
    </xf>
    <xf numFmtId="0" fontId="31" fillId="0" borderId="43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4" fontId="31" fillId="0" borderId="45" xfId="0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31" fillId="37" borderId="0" xfId="0" applyFont="1" applyFill="1" applyAlignment="1">
      <alignment/>
    </xf>
    <xf numFmtId="0" fontId="31" fillId="37" borderId="38" xfId="0" applyFont="1" applyFill="1" applyBorder="1" applyAlignment="1">
      <alignment horizontal="right" wrapText="1"/>
    </xf>
    <xf numFmtId="0" fontId="0" fillId="37" borderId="15" xfId="0" applyFill="1" applyBorder="1" applyAlignment="1">
      <alignment/>
    </xf>
    <xf numFmtId="0" fontId="0" fillId="37" borderId="46" xfId="0" applyFill="1" applyBorder="1" applyAlignment="1">
      <alignment/>
    </xf>
    <xf numFmtId="2" fontId="17" fillId="37" borderId="46" xfId="0" applyNumberFormat="1" applyFont="1" applyFill="1" applyBorder="1" applyAlignment="1">
      <alignment wrapText="1"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9" xfId="0" applyFill="1" applyBorder="1" applyAlignment="1">
      <alignment/>
    </xf>
    <xf numFmtId="0" fontId="8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28" fillId="33" borderId="5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 quotePrefix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1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8" fillId="0" borderId="10" xfId="0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38" borderId="10" xfId="0" applyNumberFormat="1" applyFont="1" applyFill="1" applyBorder="1" applyAlignment="1">
      <alignment vertical="center"/>
    </xf>
    <xf numFmtId="2" fontId="19" fillId="39" borderId="10" xfId="0" applyNumberFormat="1" applyFont="1" applyFill="1" applyBorder="1" applyAlignment="1">
      <alignment vertical="center"/>
    </xf>
    <xf numFmtId="2" fontId="19" fillId="36" borderId="10" xfId="0" applyNumberFormat="1" applyFont="1" applyFill="1" applyBorder="1" applyAlignment="1">
      <alignment vertical="center"/>
    </xf>
    <xf numFmtId="2" fontId="19" fillId="40" borderId="10" xfId="0" applyNumberFormat="1" applyFont="1" applyFill="1" applyBorder="1" applyAlignment="1">
      <alignment vertical="center"/>
    </xf>
    <xf numFmtId="2" fontId="19" fillId="41" borderId="10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15" fillId="36" borderId="52" xfId="0" applyFont="1" applyFill="1" applyBorder="1" applyAlignment="1">
      <alignment vertical="center"/>
    </xf>
    <xf numFmtId="0" fontId="15" fillId="36" borderId="53" xfId="0" applyFont="1" applyFill="1" applyBorder="1" applyAlignment="1">
      <alignment vertical="center"/>
    </xf>
    <xf numFmtId="4" fontId="15" fillId="36" borderId="54" xfId="0" applyNumberFormat="1" applyFont="1" applyFill="1" applyBorder="1" applyAlignment="1">
      <alignment vertical="center"/>
    </xf>
    <xf numFmtId="0" fontId="41" fillId="38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7" borderId="15" xfId="0" applyFill="1" applyBorder="1" applyAlignment="1">
      <alignment/>
    </xf>
    <xf numFmtId="2" fontId="17" fillId="37" borderId="15" xfId="0" applyNumberFormat="1" applyFont="1" applyFill="1" applyBorder="1" applyAlignment="1">
      <alignment wrapText="1"/>
    </xf>
    <xf numFmtId="0" fontId="17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17" fillId="37" borderId="10" xfId="0" applyFont="1" applyFill="1" applyBorder="1" applyAlignment="1">
      <alignment/>
    </xf>
    <xf numFmtId="0" fontId="19" fillId="37" borderId="10" xfId="0" applyFont="1" applyFill="1" applyBorder="1" applyAlignment="1">
      <alignment/>
    </xf>
    <xf numFmtId="4" fontId="0" fillId="0" borderId="0" xfId="0" applyNumberFormat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35" borderId="16" xfId="0" applyFont="1" applyFill="1" applyBorder="1" applyAlignment="1">
      <alignment/>
    </xf>
    <xf numFmtId="0" fontId="39" fillId="35" borderId="15" xfId="0" applyFont="1" applyFill="1" applyBorder="1" applyAlignment="1">
      <alignment/>
    </xf>
    <xf numFmtId="0" fontId="39" fillId="35" borderId="14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28" fillId="33" borderId="5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2" fontId="5" fillId="37" borderId="15" xfId="0" applyNumberFormat="1" applyFont="1" applyFill="1" applyBorder="1" applyAlignment="1">
      <alignment horizontal="center"/>
    </xf>
    <xf numFmtId="2" fontId="5" fillId="37" borderId="14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4" fontId="20" fillId="34" borderId="15" xfId="0" applyNumberFormat="1" applyFont="1" applyFill="1" applyBorder="1" applyAlignment="1">
      <alignment horizontal="center"/>
    </xf>
    <xf numFmtId="4" fontId="20" fillId="34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19" fillId="37" borderId="21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/>
    </xf>
    <xf numFmtId="0" fontId="19" fillId="37" borderId="22" xfId="0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19" fillId="37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justify"/>
    </xf>
    <xf numFmtId="0" fontId="28" fillId="0" borderId="51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 horizontal="center" vertical="justify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4" fontId="28" fillId="0" borderId="21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0" fillId="42" borderId="10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left"/>
    </xf>
    <xf numFmtId="0" fontId="34" fillId="34" borderId="16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4" fillId="0" borderId="57" xfId="0" applyFont="1" applyFill="1" applyBorder="1" applyAlignment="1">
      <alignment wrapText="1"/>
    </xf>
    <xf numFmtId="0" fontId="34" fillId="0" borderId="58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0" fontId="31" fillId="0" borderId="57" xfId="0" applyFont="1" applyFill="1" applyBorder="1" applyAlignment="1">
      <alignment wrapText="1"/>
    </xf>
    <xf numFmtId="0" fontId="31" fillId="0" borderId="37" xfId="0" applyFont="1" applyFill="1" applyBorder="1" applyAlignment="1">
      <alignment wrapTex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/>
    </xf>
    <xf numFmtId="0" fontId="31" fillId="0" borderId="40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4" fillId="0" borderId="23" xfId="0" applyFont="1" applyFill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29" fillId="37" borderId="59" xfId="0" applyFont="1" applyFill="1" applyBorder="1" applyAlignment="1">
      <alignment horizontal="center" wrapText="1"/>
    </xf>
    <xf numFmtId="0" fontId="29" fillId="37" borderId="60" xfId="0" applyFont="1" applyFill="1" applyBorder="1" applyAlignment="1">
      <alignment horizontal="center" wrapText="1"/>
    </xf>
    <xf numFmtId="0" fontId="29" fillId="37" borderId="61" xfId="0" applyFont="1" applyFill="1" applyBorder="1" applyAlignment="1">
      <alignment horizontal="center" wrapText="1"/>
    </xf>
    <xf numFmtId="0" fontId="29" fillId="37" borderId="17" xfId="0" applyFont="1" applyFill="1" applyBorder="1" applyAlignment="1">
      <alignment horizontal="center" wrapText="1"/>
    </xf>
    <xf numFmtId="0" fontId="29" fillId="37" borderId="0" xfId="0" applyFont="1" applyFill="1" applyBorder="1" applyAlignment="1">
      <alignment horizontal="center" wrapText="1"/>
    </xf>
    <xf numFmtId="0" fontId="29" fillId="37" borderId="22" xfId="0" applyFont="1" applyFill="1" applyBorder="1" applyAlignment="1">
      <alignment horizontal="center" wrapText="1"/>
    </xf>
    <xf numFmtId="0" fontId="29" fillId="37" borderId="12" xfId="0" applyFont="1" applyFill="1" applyBorder="1" applyAlignment="1">
      <alignment horizontal="center" wrapText="1"/>
    </xf>
    <xf numFmtId="0" fontId="29" fillId="37" borderId="13" xfId="0" applyFont="1" applyFill="1" applyBorder="1" applyAlignment="1">
      <alignment horizontal="center" wrapText="1"/>
    </xf>
    <xf numFmtId="0" fontId="29" fillId="37" borderId="18" xfId="0" applyFont="1" applyFill="1" applyBorder="1" applyAlignment="1">
      <alignment horizontal="center" wrapText="1"/>
    </xf>
    <xf numFmtId="0" fontId="19" fillId="37" borderId="62" xfId="0" applyFont="1" applyFill="1" applyBorder="1" applyAlignment="1">
      <alignment horizontal="center"/>
    </xf>
    <xf numFmtId="0" fontId="19" fillId="37" borderId="63" xfId="0" applyFont="1" applyFill="1" applyBorder="1" applyAlignment="1">
      <alignment horizontal="center"/>
    </xf>
    <xf numFmtId="0" fontId="19" fillId="37" borderId="64" xfId="0" applyFont="1" applyFill="1" applyBorder="1" applyAlignment="1">
      <alignment horizontal="center"/>
    </xf>
    <xf numFmtId="0" fontId="19" fillId="37" borderId="65" xfId="0" applyFont="1" applyFill="1" applyBorder="1" applyAlignment="1">
      <alignment horizontal="center"/>
    </xf>
    <xf numFmtId="0" fontId="16" fillId="36" borderId="66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center" vertical="center"/>
    </xf>
    <xf numFmtId="0" fontId="31" fillId="37" borderId="57" xfId="0" applyFont="1" applyFill="1" applyBorder="1" applyAlignment="1">
      <alignment wrapText="1"/>
    </xf>
    <xf numFmtId="0" fontId="31" fillId="37" borderId="37" xfId="0" applyFont="1" applyFill="1" applyBorder="1" applyAlignment="1">
      <alignment wrapText="1"/>
    </xf>
    <xf numFmtId="0" fontId="31" fillId="0" borderId="43" xfId="0" applyFont="1" applyFill="1" applyBorder="1" applyAlignment="1">
      <alignment horizontal="left"/>
    </xf>
    <xf numFmtId="0" fontId="31" fillId="0" borderId="44" xfId="0" applyFont="1" applyFill="1" applyBorder="1" applyAlignment="1">
      <alignment horizontal="left"/>
    </xf>
    <xf numFmtId="0" fontId="34" fillId="37" borderId="57" xfId="0" applyFont="1" applyFill="1" applyBorder="1" applyAlignment="1">
      <alignment wrapText="1"/>
    </xf>
    <xf numFmtId="0" fontId="34" fillId="37" borderId="58" xfId="0" applyFont="1" applyFill="1" applyBorder="1" applyAlignment="1">
      <alignment wrapText="1"/>
    </xf>
    <xf numFmtId="0" fontId="34" fillId="37" borderId="37" xfId="0" applyFont="1" applyFill="1" applyBorder="1" applyAlignment="1">
      <alignment wrapText="1"/>
    </xf>
    <xf numFmtId="0" fontId="31" fillId="0" borderId="68" xfId="0" applyFont="1" applyFill="1" applyBorder="1" applyAlignment="1">
      <alignment horizontal="left"/>
    </xf>
    <xf numFmtId="0" fontId="31" fillId="0" borderId="69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8"/>
  <sheetViews>
    <sheetView tabSelected="1" zoomScalePageLayoutView="0" workbookViewId="0" topLeftCell="A1">
      <selection activeCell="N50" sqref="N50"/>
    </sheetView>
  </sheetViews>
  <sheetFormatPr defaultColWidth="9.00390625" defaultRowHeight="12.75"/>
  <cols>
    <col min="1" max="1" width="30.25390625" style="1" customWidth="1"/>
    <col min="2" max="2" width="9.625" style="1" bestFit="1" customWidth="1"/>
    <col min="3" max="3" width="9.875" style="1" customWidth="1"/>
    <col min="4" max="4" width="5.875" style="1" customWidth="1"/>
    <col min="5" max="5" width="0.37109375" style="1" customWidth="1"/>
    <col min="6" max="6" width="22.625" style="1" customWidth="1"/>
    <col min="7" max="7" width="14.375" style="1" customWidth="1"/>
    <col min="8" max="8" width="7.25390625" style="1" customWidth="1"/>
    <col min="9" max="9" width="5.625" style="1" customWidth="1"/>
    <col min="10" max="10" width="12.75390625" style="1" customWidth="1"/>
    <col min="11" max="11" width="2.125" style="1" customWidth="1"/>
    <col min="12" max="12" width="7.375" style="1" customWidth="1"/>
    <col min="13" max="13" width="14.375" style="1" customWidth="1"/>
    <col min="14" max="14" width="4.375" style="23" customWidth="1"/>
    <col min="15" max="15" width="9.25390625" style="23" customWidth="1"/>
    <col min="16" max="16" width="17.00390625" style="1" customWidth="1"/>
    <col min="17" max="16384" width="9.125" style="1" customWidth="1"/>
  </cols>
  <sheetData>
    <row r="1" spans="1:15" ht="19.5" customHeight="1">
      <c r="A1" s="248" t="s">
        <v>393</v>
      </c>
      <c r="B1" s="248"/>
      <c r="C1" s="248"/>
      <c r="D1" s="248"/>
      <c r="E1" s="84"/>
      <c r="F1" s="249" t="s">
        <v>94</v>
      </c>
      <c r="G1" s="249"/>
      <c r="H1" s="249"/>
      <c r="I1" s="249"/>
      <c r="J1" s="249"/>
      <c r="K1" s="249"/>
      <c r="L1" s="249"/>
      <c r="M1" s="249"/>
      <c r="N1" s="249"/>
      <c r="O1" s="101"/>
    </row>
    <row r="3" spans="1:11" ht="10.5" customHeight="1">
      <c r="A3" s="2" t="s">
        <v>0</v>
      </c>
      <c r="B3" s="3">
        <v>0.057383</v>
      </c>
      <c r="D3" s="7"/>
      <c r="F3" s="56" t="s">
        <v>2</v>
      </c>
      <c r="G3" s="8"/>
      <c r="H3" s="8"/>
      <c r="I3" s="8"/>
      <c r="J3" s="8"/>
      <c r="K3" s="8"/>
    </row>
    <row r="4" spans="1:15" ht="10.5" customHeight="1">
      <c r="A4" s="4" t="s">
        <v>1</v>
      </c>
      <c r="B4" s="5">
        <v>0.01819</v>
      </c>
      <c r="C4" s="6"/>
      <c r="D4" s="11">
        <f>B5*C5</f>
        <v>762.93</v>
      </c>
      <c r="F4" s="7" t="s">
        <v>4</v>
      </c>
      <c r="G4" s="7"/>
      <c r="H4" s="7"/>
      <c r="I4" s="12" t="s">
        <v>5</v>
      </c>
      <c r="J4" s="7"/>
      <c r="K4" s="7"/>
      <c r="L4" s="12" t="s">
        <v>5</v>
      </c>
      <c r="M4" s="12"/>
      <c r="N4" s="27"/>
      <c r="O4" s="27"/>
    </row>
    <row r="5" spans="1:15" ht="10.5" customHeight="1">
      <c r="A5" s="2" t="s">
        <v>3</v>
      </c>
      <c r="B5" s="9">
        <v>0.76293</v>
      </c>
      <c r="C5" s="10">
        <v>1000</v>
      </c>
      <c r="D5" s="16"/>
      <c r="F5" s="17" t="s">
        <v>7</v>
      </c>
      <c r="G5" s="18"/>
      <c r="H5" s="18"/>
      <c r="I5" s="19">
        <v>180</v>
      </c>
      <c r="J5" s="20">
        <f>ROUND((C$7)*(I5/100),2)</f>
        <v>981.25</v>
      </c>
      <c r="K5" s="20"/>
      <c r="L5" s="19">
        <v>16</v>
      </c>
      <c r="M5" s="20">
        <f>ROUND((J5)*(L5/100),2)</f>
        <v>157</v>
      </c>
      <c r="N5" s="42"/>
      <c r="O5" s="22"/>
    </row>
    <row r="6" spans="1:15" ht="10.5" customHeight="1">
      <c r="A6" s="2" t="s">
        <v>6</v>
      </c>
      <c r="B6" s="14">
        <v>20</v>
      </c>
      <c r="C6" s="15">
        <f aca="true" t="shared" si="0" ref="C6:C11">ROUND(B$3*B6,2)</f>
        <v>1.15</v>
      </c>
      <c r="D6" s="16"/>
      <c r="J6" s="23"/>
      <c r="K6" s="23"/>
      <c r="L6" s="19">
        <v>20</v>
      </c>
      <c r="M6" s="20">
        <f>ROUND((J5)*(L6/100),2)</f>
        <v>196.25</v>
      </c>
      <c r="N6" s="42"/>
      <c r="O6" s="22"/>
    </row>
    <row r="7" spans="1:15" ht="10.5" customHeight="1">
      <c r="A7" s="2" t="s">
        <v>8</v>
      </c>
      <c r="B7" s="14">
        <v>9500</v>
      </c>
      <c r="C7" s="15">
        <f t="shared" si="0"/>
        <v>545.14</v>
      </c>
      <c r="D7" s="16"/>
      <c r="F7" s="17" t="s">
        <v>10</v>
      </c>
      <c r="G7" s="18"/>
      <c r="H7" s="18"/>
      <c r="I7" s="19">
        <v>150</v>
      </c>
      <c r="J7" s="20">
        <f>ROUND((C$7)*(I7/100),2)</f>
        <v>817.71</v>
      </c>
      <c r="K7" s="20"/>
      <c r="L7" s="19">
        <v>16</v>
      </c>
      <c r="M7" s="20">
        <f>ROUND((J7)*(L7/100),2)</f>
        <v>130.83</v>
      </c>
      <c r="N7" s="42"/>
      <c r="O7" s="22"/>
    </row>
    <row r="8" spans="1:15" ht="10.5" customHeight="1">
      <c r="A8" s="4" t="s">
        <v>9</v>
      </c>
      <c r="B8" s="24">
        <v>1500</v>
      </c>
      <c r="C8" s="15">
        <f t="shared" si="0"/>
        <v>86.07</v>
      </c>
      <c r="D8" s="16"/>
      <c r="J8" s="23"/>
      <c r="K8" s="23"/>
      <c r="L8" s="19">
        <v>20</v>
      </c>
      <c r="M8" s="20">
        <f>ROUND((J7)*(L8/100),2)</f>
        <v>163.54</v>
      </c>
      <c r="N8" s="42"/>
      <c r="O8" s="22"/>
    </row>
    <row r="9" spans="1:15" ht="10.5" customHeight="1">
      <c r="A9" s="2" t="s">
        <v>11</v>
      </c>
      <c r="B9" s="14">
        <v>500</v>
      </c>
      <c r="C9" s="15">
        <f t="shared" si="0"/>
        <v>28.69</v>
      </c>
      <c r="D9" s="16"/>
      <c r="F9" s="17" t="s">
        <v>13</v>
      </c>
      <c r="G9" s="18"/>
      <c r="H9" s="18"/>
      <c r="I9" s="19">
        <v>130</v>
      </c>
      <c r="J9" s="20">
        <f>ROUND((C$7)*(I9/100),2)</f>
        <v>708.68</v>
      </c>
      <c r="K9" s="20"/>
      <c r="L9" s="19">
        <v>16</v>
      </c>
      <c r="M9" s="20">
        <f>ROUND((J9)*(L9/100),2)</f>
        <v>113.39</v>
      </c>
      <c r="N9" s="42"/>
      <c r="O9" s="22"/>
    </row>
    <row r="10" spans="1:15" ht="10.5" customHeight="1">
      <c r="A10" s="2" t="s">
        <v>12</v>
      </c>
      <c r="B10" s="14">
        <v>250</v>
      </c>
      <c r="C10" s="15">
        <f t="shared" si="0"/>
        <v>14.35</v>
      </c>
      <c r="J10" s="23"/>
      <c r="K10" s="23"/>
      <c r="L10" s="19">
        <v>20</v>
      </c>
      <c r="M10" s="20">
        <f>ROUND((J9)*(L10/100),2)</f>
        <v>141.74</v>
      </c>
      <c r="N10" s="42"/>
      <c r="O10" s="22"/>
    </row>
    <row r="11" spans="1:15" ht="10.5" customHeight="1">
      <c r="A11" s="2" t="s">
        <v>95</v>
      </c>
      <c r="B11" s="2">
        <v>2660</v>
      </c>
      <c r="C11" s="19">
        <f t="shared" si="0"/>
        <v>152.64</v>
      </c>
      <c r="F11" s="17" t="s">
        <v>15</v>
      </c>
      <c r="G11" s="18"/>
      <c r="H11" s="18"/>
      <c r="I11" s="19">
        <v>70</v>
      </c>
      <c r="J11" s="20">
        <f>ROUND((C$7)*(I11/100),2)</f>
        <v>381.6</v>
      </c>
      <c r="K11" s="20"/>
      <c r="L11" s="19">
        <v>16</v>
      </c>
      <c r="M11" s="20">
        <f>ROUND((J11)*(L11/100),2)</f>
        <v>61.06</v>
      </c>
      <c r="N11" s="42"/>
      <c r="O11" s="22"/>
    </row>
    <row r="12" spans="1:15" ht="10.5" customHeight="1">
      <c r="A12" s="2" t="s">
        <v>387</v>
      </c>
      <c r="B12" s="25" t="s">
        <v>14</v>
      </c>
      <c r="C12" s="19">
        <v>20</v>
      </c>
      <c r="J12" s="23"/>
      <c r="K12" s="23"/>
      <c r="L12" s="19">
        <v>20</v>
      </c>
      <c r="M12" s="20">
        <f>ROUND((J11)*(L12/100),2)</f>
        <v>76.32</v>
      </c>
      <c r="N12" s="42"/>
      <c r="O12" s="22"/>
    </row>
    <row r="13" spans="2:15" ht="10.5" customHeight="1">
      <c r="B13" s="2" t="s">
        <v>16</v>
      </c>
      <c r="C13" s="26">
        <v>16</v>
      </c>
      <c r="F13" s="17" t="s">
        <v>17</v>
      </c>
      <c r="G13" s="18"/>
      <c r="H13" s="18"/>
      <c r="I13" s="19">
        <v>40</v>
      </c>
      <c r="J13" s="20">
        <f>ROUND((C$7)*(I13/100),2)</f>
        <v>218.06</v>
      </c>
      <c r="K13" s="20"/>
      <c r="L13" s="19">
        <v>16</v>
      </c>
      <c r="M13" s="20">
        <f>ROUND((J13)*(L13/100),2)</f>
        <v>34.89</v>
      </c>
      <c r="N13" s="42"/>
      <c r="O13" s="22"/>
    </row>
    <row r="14" spans="1:15" ht="10.5" customHeight="1">
      <c r="A14" s="13"/>
      <c r="B14" s="13"/>
      <c r="H14" s="28"/>
      <c r="L14" s="19">
        <v>20</v>
      </c>
      <c r="M14" s="20">
        <f>ROUND((J13)*(L14/100),2)</f>
        <v>43.61</v>
      </c>
      <c r="N14" s="42"/>
      <c r="O14" s="22"/>
    </row>
    <row r="15" spans="1:3" ht="10.5" customHeight="1">
      <c r="A15" s="13"/>
      <c r="B15" s="13"/>
      <c r="C15" s="27"/>
    </row>
    <row r="16" spans="1:10" ht="10.5" customHeight="1">
      <c r="A16" s="65" t="s">
        <v>28</v>
      </c>
      <c r="B16" s="7"/>
      <c r="C16" s="7"/>
      <c r="F16" s="57" t="s">
        <v>18</v>
      </c>
      <c r="G16" s="7"/>
      <c r="H16" s="7"/>
      <c r="I16" s="7"/>
      <c r="J16" s="7"/>
    </row>
    <row r="17" spans="1:15" ht="10.5" customHeight="1">
      <c r="A17" s="29" t="s">
        <v>31</v>
      </c>
      <c r="C17" s="33"/>
      <c r="F17" s="17" t="s">
        <v>19</v>
      </c>
      <c r="G17" s="18"/>
      <c r="H17" s="18"/>
      <c r="I17" s="19" t="s">
        <v>5</v>
      </c>
      <c r="J17" s="30" t="s">
        <v>20</v>
      </c>
      <c r="K17" s="13"/>
      <c r="L17" s="58" t="s">
        <v>389</v>
      </c>
      <c r="M17" s="7"/>
      <c r="N17" s="12"/>
      <c r="O17" s="27"/>
    </row>
    <row r="18" spans="1:16" ht="10.5" customHeight="1">
      <c r="A18" s="21" t="s">
        <v>34</v>
      </c>
      <c r="C18" s="35"/>
      <c r="F18" s="43" t="s">
        <v>22</v>
      </c>
      <c r="G18" s="44"/>
      <c r="H18" s="45"/>
      <c r="I18" s="32"/>
      <c r="J18" s="33"/>
      <c r="K18" s="27"/>
      <c r="L18" s="17" t="s">
        <v>21</v>
      </c>
      <c r="M18" s="18"/>
      <c r="N18" s="30"/>
      <c r="P18" s="13"/>
    </row>
    <row r="19" spans="1:14" ht="10.5" customHeight="1">
      <c r="A19" s="6" t="s">
        <v>37</v>
      </c>
      <c r="B19" s="7"/>
      <c r="C19" s="36">
        <v>6400</v>
      </c>
      <c r="F19" s="46" t="s">
        <v>24</v>
      </c>
      <c r="G19" s="47"/>
      <c r="H19" s="48"/>
      <c r="I19" s="4"/>
      <c r="J19" s="35"/>
      <c r="K19" s="13"/>
      <c r="L19" s="17" t="s">
        <v>23</v>
      </c>
      <c r="M19" s="30"/>
      <c r="N19" s="34">
        <v>70</v>
      </c>
    </row>
    <row r="20" spans="1:14" ht="10.5" customHeight="1">
      <c r="A20" s="17" t="s">
        <v>40</v>
      </c>
      <c r="B20" s="31"/>
      <c r="C20" s="19">
        <v>5300</v>
      </c>
      <c r="F20" s="49" t="s">
        <v>26</v>
      </c>
      <c r="G20" s="50"/>
      <c r="H20" s="51"/>
      <c r="I20" s="26">
        <v>245</v>
      </c>
      <c r="J20" s="11">
        <f aca="true" t="shared" si="1" ref="J20:J28">ROUND((C$7)*(I20/100),2)</f>
        <v>1335.59</v>
      </c>
      <c r="K20" s="13"/>
      <c r="L20" s="17" t="s">
        <v>25</v>
      </c>
      <c r="M20" s="31"/>
      <c r="N20" s="34">
        <v>30</v>
      </c>
    </row>
    <row r="21" spans="1:14" ht="10.5" customHeight="1">
      <c r="A21" s="17" t="s">
        <v>43</v>
      </c>
      <c r="B21" s="31"/>
      <c r="C21" s="19">
        <v>4800</v>
      </c>
      <c r="F21" s="52" t="s">
        <v>29</v>
      </c>
      <c r="G21" s="53"/>
      <c r="H21" s="54"/>
      <c r="I21" s="19">
        <v>215</v>
      </c>
      <c r="J21" s="11">
        <f t="shared" si="1"/>
        <v>1172.05</v>
      </c>
      <c r="K21" s="40"/>
      <c r="L21" s="17" t="s">
        <v>27</v>
      </c>
      <c r="M21" s="31"/>
      <c r="N21" s="34">
        <v>30</v>
      </c>
    </row>
    <row r="22" spans="1:14" ht="10.5" customHeight="1">
      <c r="A22" s="6" t="s">
        <v>46</v>
      </c>
      <c r="B22" s="25"/>
      <c r="C22" s="19">
        <v>3600</v>
      </c>
      <c r="F22" s="52" t="s">
        <v>32</v>
      </c>
      <c r="G22" s="53"/>
      <c r="H22" s="54"/>
      <c r="I22" s="19">
        <v>175</v>
      </c>
      <c r="J22" s="11">
        <f t="shared" si="1"/>
        <v>954</v>
      </c>
      <c r="K22" s="40"/>
      <c r="L22" s="17" t="s">
        <v>30</v>
      </c>
      <c r="M22" s="31"/>
      <c r="N22" s="34">
        <v>20</v>
      </c>
    </row>
    <row r="23" spans="1:14" ht="10.5" customHeight="1">
      <c r="A23" s="2" t="s">
        <v>48</v>
      </c>
      <c r="B23" s="25" t="s">
        <v>49</v>
      </c>
      <c r="C23" s="19">
        <v>3600</v>
      </c>
      <c r="F23" s="52" t="s">
        <v>35</v>
      </c>
      <c r="G23" s="53"/>
      <c r="H23" s="54"/>
      <c r="I23" s="19">
        <v>165</v>
      </c>
      <c r="J23" s="11">
        <f t="shared" si="1"/>
        <v>899.48</v>
      </c>
      <c r="K23" s="40"/>
      <c r="L23" s="17" t="s">
        <v>33</v>
      </c>
      <c r="M23" s="31"/>
      <c r="N23" s="34">
        <v>20</v>
      </c>
    </row>
    <row r="24" spans="1:14" ht="10.5" customHeight="1">
      <c r="A24" s="1" t="s">
        <v>52</v>
      </c>
      <c r="B24" s="2" t="s">
        <v>53</v>
      </c>
      <c r="C24" s="19">
        <v>2700</v>
      </c>
      <c r="F24" s="52" t="s">
        <v>38</v>
      </c>
      <c r="G24" s="53"/>
      <c r="H24" s="54"/>
      <c r="I24" s="19">
        <v>130</v>
      </c>
      <c r="J24" s="11">
        <f t="shared" si="1"/>
        <v>708.68</v>
      </c>
      <c r="K24" s="40"/>
      <c r="L24" s="17" t="s">
        <v>36</v>
      </c>
      <c r="M24" s="31"/>
      <c r="N24" s="34">
        <v>20</v>
      </c>
    </row>
    <row r="25" spans="1:14" ht="10.5" customHeight="1">
      <c r="A25" s="1" t="s">
        <v>54</v>
      </c>
      <c r="B25" s="4" t="s">
        <v>55</v>
      </c>
      <c r="C25" s="26">
        <v>2300</v>
      </c>
      <c r="F25" s="52" t="s">
        <v>41</v>
      </c>
      <c r="G25" s="53"/>
      <c r="H25" s="54"/>
      <c r="I25" s="19">
        <v>117</v>
      </c>
      <c r="J25" s="11">
        <f t="shared" si="1"/>
        <v>637.81</v>
      </c>
      <c r="K25" s="40"/>
      <c r="L25" s="17" t="s">
        <v>39</v>
      </c>
      <c r="M25" s="31"/>
      <c r="N25" s="34">
        <v>15</v>
      </c>
    </row>
    <row r="26" spans="6:14" ht="10.5" customHeight="1">
      <c r="F26" s="52" t="s">
        <v>44</v>
      </c>
      <c r="G26" s="53"/>
      <c r="H26" s="54"/>
      <c r="I26" s="19">
        <v>110</v>
      </c>
      <c r="J26" s="11">
        <f t="shared" si="1"/>
        <v>599.65</v>
      </c>
      <c r="K26" s="40"/>
      <c r="L26" s="17" t="s">
        <v>42</v>
      </c>
      <c r="M26" s="31"/>
      <c r="N26" s="34">
        <v>20</v>
      </c>
    </row>
    <row r="27" spans="6:14" ht="10.5" customHeight="1">
      <c r="F27" s="52" t="s">
        <v>47</v>
      </c>
      <c r="G27" s="53"/>
      <c r="H27" s="54"/>
      <c r="I27" s="26">
        <v>104</v>
      </c>
      <c r="J27" s="11">
        <f t="shared" si="1"/>
        <v>566.95</v>
      </c>
      <c r="K27" s="40"/>
      <c r="L27" s="17" t="s">
        <v>45</v>
      </c>
      <c r="M27" s="31"/>
      <c r="N27" s="34">
        <v>15</v>
      </c>
    </row>
    <row r="28" spans="6:14" ht="10.5" customHeight="1">
      <c r="F28" s="52" t="s">
        <v>50</v>
      </c>
      <c r="G28" s="53"/>
      <c r="H28" s="54"/>
      <c r="I28" s="26">
        <v>98</v>
      </c>
      <c r="J28" s="11">
        <f t="shared" si="1"/>
        <v>534.24</v>
      </c>
      <c r="K28" s="40"/>
      <c r="L28" s="21" t="s">
        <v>100</v>
      </c>
      <c r="M28" s="13"/>
      <c r="N28" s="59"/>
    </row>
    <row r="29" spans="1:14" ht="10.5" customHeight="1">
      <c r="A29" s="255" t="s">
        <v>392</v>
      </c>
      <c r="B29" s="255"/>
      <c r="C29" s="255"/>
      <c r="F29" s="17" t="s">
        <v>99</v>
      </c>
      <c r="G29" s="18"/>
      <c r="H29" s="31"/>
      <c r="K29" s="40"/>
      <c r="L29" s="6" t="s">
        <v>51</v>
      </c>
      <c r="M29" s="7"/>
      <c r="N29" s="36"/>
    </row>
    <row r="30" spans="1:6" ht="10.5" customHeight="1">
      <c r="A30" s="256" t="s">
        <v>111</v>
      </c>
      <c r="B30" s="257"/>
      <c r="C30" s="258"/>
      <c r="F30" s="1" t="s">
        <v>56</v>
      </c>
    </row>
    <row r="31" spans="1:15" ht="10.5" customHeight="1">
      <c r="A31" s="17" t="s">
        <v>71</v>
      </c>
      <c r="B31" s="18"/>
      <c r="C31" s="19">
        <v>70</v>
      </c>
      <c r="L31" s="254" t="s">
        <v>390</v>
      </c>
      <c r="M31" s="254"/>
      <c r="N31" s="254"/>
      <c r="O31" s="254"/>
    </row>
    <row r="32" spans="1:15" ht="10.5" customHeight="1">
      <c r="A32" s="17" t="s">
        <v>73</v>
      </c>
      <c r="B32" s="18"/>
      <c r="C32" s="19">
        <v>35</v>
      </c>
      <c r="F32" s="57" t="s">
        <v>69</v>
      </c>
      <c r="G32" s="7"/>
      <c r="H32" s="7"/>
      <c r="L32" s="245" t="s">
        <v>63</v>
      </c>
      <c r="M32" s="245"/>
      <c r="N32" s="62">
        <v>300</v>
      </c>
      <c r="O32" s="63">
        <f aca="true" t="shared" si="2" ref="O32:O37">ROUND(B$3*N32,2)</f>
        <v>17.21</v>
      </c>
    </row>
    <row r="33" spans="1:15" ht="10.5" customHeight="1">
      <c r="A33" s="17" t="s">
        <v>97</v>
      </c>
      <c r="B33" s="18"/>
      <c r="C33" s="2"/>
      <c r="F33" s="17" t="s">
        <v>70</v>
      </c>
      <c r="G33" s="37">
        <v>7000</v>
      </c>
      <c r="H33" s="55">
        <f>ROUND(B$3*G33,2)</f>
        <v>401.68</v>
      </c>
      <c r="L33" s="245" t="s">
        <v>64</v>
      </c>
      <c r="M33" s="245"/>
      <c r="N33" s="62">
        <v>250</v>
      </c>
      <c r="O33" s="63">
        <f t="shared" si="2"/>
        <v>14.35</v>
      </c>
    </row>
    <row r="34" spans="6:15" ht="10.5" customHeight="1">
      <c r="F34" s="17" t="s">
        <v>72</v>
      </c>
      <c r="G34" s="37">
        <v>6000</v>
      </c>
      <c r="H34" s="55">
        <f>ROUND(B$3*G34,2)</f>
        <v>344.3</v>
      </c>
      <c r="L34" s="245" t="s">
        <v>65</v>
      </c>
      <c r="M34" s="245"/>
      <c r="N34" s="62">
        <v>200</v>
      </c>
      <c r="O34" s="63">
        <f t="shared" si="2"/>
        <v>11.48</v>
      </c>
    </row>
    <row r="35" spans="1:15" ht="10.5" customHeight="1">
      <c r="A35" s="57" t="s">
        <v>388</v>
      </c>
      <c r="B35" s="7"/>
      <c r="C35" s="7"/>
      <c r="F35" s="17" t="s">
        <v>74</v>
      </c>
      <c r="G35" s="37">
        <v>4500</v>
      </c>
      <c r="H35" s="55">
        <f>ROUND(B$3*G35,2)</f>
        <v>258.22</v>
      </c>
      <c r="L35" s="245" t="s">
        <v>66</v>
      </c>
      <c r="M35" s="245"/>
      <c r="N35" s="62">
        <v>160</v>
      </c>
      <c r="O35" s="63">
        <f t="shared" si="2"/>
        <v>9.18</v>
      </c>
    </row>
    <row r="36" spans="1:15" ht="10.5" customHeight="1">
      <c r="A36" s="250" t="s">
        <v>76</v>
      </c>
      <c r="B36" s="251"/>
      <c r="C36" s="38">
        <f>ROUND(C$7/12,2)</f>
        <v>45.43</v>
      </c>
      <c r="F36" s="17" t="s">
        <v>75</v>
      </c>
      <c r="G36" s="37">
        <v>2000</v>
      </c>
      <c r="H36" s="55">
        <f>ROUND(B$3*G36,2)</f>
        <v>114.77</v>
      </c>
      <c r="L36" s="245" t="s">
        <v>67</v>
      </c>
      <c r="M36" s="245"/>
      <c r="N36" s="62">
        <v>160</v>
      </c>
      <c r="O36" s="63">
        <f t="shared" si="2"/>
        <v>9.18</v>
      </c>
    </row>
    <row r="37" spans="1:15" ht="10.5" customHeight="1">
      <c r="A37" s="252" t="s">
        <v>78</v>
      </c>
      <c r="B37" s="253"/>
      <c r="F37" s="17" t="s">
        <v>98</v>
      </c>
      <c r="G37" s="18"/>
      <c r="H37" s="31"/>
      <c r="L37" s="245" t="s">
        <v>68</v>
      </c>
      <c r="M37" s="245"/>
      <c r="N37" s="62">
        <v>300</v>
      </c>
      <c r="O37" s="63">
        <f t="shared" si="2"/>
        <v>17.21</v>
      </c>
    </row>
    <row r="38" spans="1:15" ht="10.5" customHeight="1">
      <c r="A38" s="243" t="s">
        <v>81</v>
      </c>
      <c r="B38" s="244"/>
      <c r="F38" s="57" t="s">
        <v>90</v>
      </c>
      <c r="G38" s="7"/>
      <c r="H38" s="13"/>
      <c r="L38" s="246" t="s">
        <v>101</v>
      </c>
      <c r="M38" s="247"/>
      <c r="N38" s="247"/>
      <c r="O38" s="64"/>
    </row>
    <row r="39" spans="1:15" ht="10.5" customHeight="1">
      <c r="A39" s="17" t="s">
        <v>96</v>
      </c>
      <c r="B39" s="31"/>
      <c r="F39" s="17" t="s">
        <v>70</v>
      </c>
      <c r="G39" s="37">
        <v>7000</v>
      </c>
      <c r="H39" s="2">
        <v>8000</v>
      </c>
      <c r="I39" s="37">
        <f>G39+H39</f>
        <v>15000</v>
      </c>
      <c r="J39" s="38">
        <f>ROUND(B$3*I39,2)</f>
        <v>860.75</v>
      </c>
      <c r="L39" s="60"/>
      <c r="M39" s="60"/>
      <c r="N39" s="61"/>
      <c r="O39" s="61"/>
    </row>
    <row r="40" spans="6:15" ht="10.5" customHeight="1">
      <c r="F40" s="17" t="s">
        <v>72</v>
      </c>
      <c r="G40" s="37">
        <v>6000</v>
      </c>
      <c r="H40" s="2">
        <v>9000</v>
      </c>
      <c r="I40" s="37">
        <f>G40+H40</f>
        <v>15000</v>
      </c>
      <c r="J40" s="38">
        <f>ROUND(B$3*I40,2)</f>
        <v>860.75</v>
      </c>
      <c r="L40" s="259" t="s">
        <v>391</v>
      </c>
      <c r="M40" s="259"/>
      <c r="N40" s="259"/>
      <c r="O40" s="259"/>
    </row>
    <row r="41" spans="1:15" ht="10.5" customHeight="1">
      <c r="A41" s="57" t="s">
        <v>77</v>
      </c>
      <c r="B41" s="7"/>
      <c r="C41" s="7"/>
      <c r="F41" s="17" t="s">
        <v>74</v>
      </c>
      <c r="G41" s="37">
        <v>4500</v>
      </c>
      <c r="H41" s="2">
        <v>7000</v>
      </c>
      <c r="I41" s="37">
        <f>G41+H41</f>
        <v>11500</v>
      </c>
      <c r="J41" s="38">
        <f>ROUND(B$3*I41,2)</f>
        <v>659.9</v>
      </c>
      <c r="L41" s="245" t="s">
        <v>63</v>
      </c>
      <c r="M41" s="245"/>
      <c r="N41" s="62">
        <v>960</v>
      </c>
      <c r="O41" s="63">
        <f aca="true" t="shared" si="3" ref="O41:O46">ROUND(B$3*N41,2)</f>
        <v>55.09</v>
      </c>
    </row>
    <row r="42" spans="1:15" ht="10.5" customHeight="1">
      <c r="A42" s="39" t="s">
        <v>80</v>
      </c>
      <c r="B42" s="2">
        <v>1200</v>
      </c>
      <c r="C42" s="38">
        <f>ROUND(B$3*B42,2)</f>
        <v>68.86</v>
      </c>
      <c r="F42" s="17" t="s">
        <v>75</v>
      </c>
      <c r="G42" s="37">
        <v>2000</v>
      </c>
      <c r="H42" s="2">
        <v>6000</v>
      </c>
      <c r="I42" s="37">
        <f>G42+H42</f>
        <v>8000</v>
      </c>
      <c r="J42" s="38">
        <f>ROUND(B$3*I42,2)</f>
        <v>459.06</v>
      </c>
      <c r="L42" s="245" t="s">
        <v>64</v>
      </c>
      <c r="M42" s="245"/>
      <c r="N42" s="62">
        <v>800</v>
      </c>
      <c r="O42" s="63">
        <f t="shared" si="3"/>
        <v>45.91</v>
      </c>
    </row>
    <row r="43" spans="1:15" ht="10.5" customHeight="1">
      <c r="A43" s="39" t="s">
        <v>79</v>
      </c>
      <c r="B43" s="2">
        <v>900</v>
      </c>
      <c r="C43" s="38">
        <f>ROUND(B$3*B43,2)</f>
        <v>51.64</v>
      </c>
      <c r="F43" s="17" t="s">
        <v>98</v>
      </c>
      <c r="G43" s="18"/>
      <c r="H43" s="18"/>
      <c r="I43" s="18"/>
      <c r="J43" s="25"/>
      <c r="L43" s="245" t="s">
        <v>65</v>
      </c>
      <c r="M43" s="245"/>
      <c r="N43" s="62">
        <v>640</v>
      </c>
      <c r="O43" s="63">
        <f t="shared" si="3"/>
        <v>36.73</v>
      </c>
    </row>
    <row r="44" spans="1:15" ht="10.5" customHeight="1">
      <c r="A44" s="39" t="s">
        <v>82</v>
      </c>
      <c r="B44" s="2">
        <v>600</v>
      </c>
      <c r="C44" s="38">
        <f>ROUND(B$3*B44,2)</f>
        <v>34.43</v>
      </c>
      <c r="F44" s="13"/>
      <c r="G44" s="13"/>
      <c r="H44" s="13"/>
      <c r="I44" s="13"/>
      <c r="J44" s="13"/>
      <c r="L44" s="245" t="s">
        <v>66</v>
      </c>
      <c r="M44" s="245"/>
      <c r="N44" s="62">
        <v>512</v>
      </c>
      <c r="O44" s="63">
        <f t="shared" si="3"/>
        <v>29.38</v>
      </c>
    </row>
    <row r="45" spans="1:15" ht="10.5" customHeight="1">
      <c r="A45" s="39" t="s">
        <v>83</v>
      </c>
      <c r="B45" s="2">
        <v>300</v>
      </c>
      <c r="C45" s="38">
        <f>ROUND(B$3*B45,2)</f>
        <v>17.21</v>
      </c>
      <c r="F45" s="183" t="s">
        <v>325</v>
      </c>
      <c r="G45" s="184"/>
      <c r="H45" s="184"/>
      <c r="I45" s="184"/>
      <c r="J45" s="33"/>
      <c r="L45" s="245" t="s">
        <v>67</v>
      </c>
      <c r="M45" s="245"/>
      <c r="N45" s="62">
        <v>512</v>
      </c>
      <c r="O45" s="63">
        <f t="shared" si="3"/>
        <v>29.38</v>
      </c>
    </row>
    <row r="46" spans="1:15" ht="10.5" customHeight="1">
      <c r="A46" s="2" t="s">
        <v>96</v>
      </c>
      <c r="F46" s="17" t="s">
        <v>326</v>
      </c>
      <c r="G46" s="18">
        <v>17000</v>
      </c>
      <c r="H46" s="18"/>
      <c r="I46" s="18"/>
      <c r="J46" s="31">
        <f>ROUND(G46*B3*0.8,2)</f>
        <v>780.41</v>
      </c>
      <c r="L46" s="245" t="s">
        <v>68</v>
      </c>
      <c r="M46" s="245"/>
      <c r="N46" s="62">
        <v>600</v>
      </c>
      <c r="O46" s="63">
        <f t="shared" si="3"/>
        <v>34.43</v>
      </c>
    </row>
    <row r="47" spans="12:15" ht="10.5" customHeight="1">
      <c r="L47" s="236" t="s">
        <v>101</v>
      </c>
      <c r="M47" s="237"/>
      <c r="N47" s="237"/>
      <c r="O47" s="64"/>
    </row>
    <row r="48" spans="1:6" ht="10.5" customHeight="1">
      <c r="A48" s="71" t="s">
        <v>62</v>
      </c>
      <c r="B48" s="72"/>
      <c r="C48" s="73" t="s">
        <v>5</v>
      </c>
      <c r="F48" s="66" t="s">
        <v>106</v>
      </c>
    </row>
    <row r="49" spans="1:15" ht="10.5" customHeight="1">
      <c r="A49" s="74" t="s">
        <v>394</v>
      </c>
      <c r="B49" s="75"/>
      <c r="C49" s="76">
        <v>15</v>
      </c>
      <c r="F49" s="238" t="s">
        <v>109</v>
      </c>
      <c r="G49" s="239"/>
      <c r="H49" s="239"/>
      <c r="I49" s="239"/>
      <c r="J49" s="240"/>
      <c r="L49" s="198" t="s">
        <v>361</v>
      </c>
      <c r="M49" s="2"/>
      <c r="N49" s="19">
        <v>1.15</v>
      </c>
      <c r="O49" s="19">
        <f>N49*3</f>
        <v>3.4499999999999997</v>
      </c>
    </row>
    <row r="50" spans="1:10" ht="10.5" customHeight="1">
      <c r="A50" s="77" t="s">
        <v>358</v>
      </c>
      <c r="B50" s="75"/>
      <c r="C50" s="76">
        <v>20</v>
      </c>
      <c r="F50" s="69" t="s">
        <v>110</v>
      </c>
      <c r="G50" s="70" t="s">
        <v>108</v>
      </c>
      <c r="H50" s="241" t="s">
        <v>107</v>
      </c>
      <c r="I50" s="241"/>
      <c r="J50" s="241"/>
    </row>
    <row r="51" spans="1:13" ht="10.5" customHeight="1">
      <c r="A51" s="77" t="s">
        <v>359</v>
      </c>
      <c r="B51" s="75"/>
      <c r="C51" s="76">
        <v>27</v>
      </c>
      <c r="D51" s="13"/>
      <c r="E51" s="13"/>
      <c r="L51" s="13"/>
      <c r="M51" s="13"/>
    </row>
    <row r="52" spans="1:13" ht="10.5" customHeight="1">
      <c r="A52" s="77" t="s">
        <v>360</v>
      </c>
      <c r="B52" s="75"/>
      <c r="C52" s="76">
        <v>35</v>
      </c>
      <c r="D52" s="13"/>
      <c r="E52" s="13"/>
      <c r="F52" s="185" t="s">
        <v>329</v>
      </c>
      <c r="G52" s="185" t="s">
        <v>233</v>
      </c>
      <c r="H52" s="234">
        <v>70</v>
      </c>
      <c r="L52" s="13"/>
      <c r="M52" s="13"/>
    </row>
    <row r="53" spans="1:13" ht="69" customHeight="1">
      <c r="A53" s="78"/>
      <c r="B53" s="78"/>
      <c r="C53" s="79"/>
      <c r="D53" s="13"/>
      <c r="E53" s="13"/>
      <c r="F53" s="185"/>
      <c r="G53" s="185" t="s">
        <v>383</v>
      </c>
      <c r="H53" s="234">
        <v>75</v>
      </c>
      <c r="L53" s="13"/>
      <c r="M53" s="13"/>
    </row>
    <row r="54" spans="1:13" ht="10.5" customHeight="1">
      <c r="A54" s="80" t="s">
        <v>395</v>
      </c>
      <c r="B54" s="72" t="s">
        <v>5</v>
      </c>
      <c r="C54" s="73" t="s">
        <v>396</v>
      </c>
      <c r="D54" s="13"/>
      <c r="E54" s="13"/>
      <c r="F54" s="185"/>
      <c r="G54" s="185" t="s">
        <v>384</v>
      </c>
      <c r="H54" s="234">
        <v>80</v>
      </c>
      <c r="L54" s="13"/>
      <c r="M54" s="13"/>
    </row>
    <row r="55" spans="1:13" ht="10.5" customHeight="1">
      <c r="A55" s="78"/>
      <c r="B55" s="78"/>
      <c r="C55" s="79"/>
      <c r="D55" s="13"/>
      <c r="E55" s="13"/>
      <c r="F55" s="185"/>
      <c r="G55" s="185" t="s">
        <v>385</v>
      </c>
      <c r="H55" s="185" t="s">
        <v>385</v>
      </c>
      <c r="L55" s="13"/>
      <c r="M55" s="13"/>
    </row>
    <row r="56" spans="1:13" ht="10.5" customHeight="1">
      <c r="A56" s="78"/>
      <c r="B56" s="78"/>
      <c r="C56" s="79"/>
      <c r="D56" s="13"/>
      <c r="E56" s="13"/>
      <c r="F56" s="13"/>
      <c r="G56" s="13"/>
      <c r="L56" s="13"/>
      <c r="M56" s="13"/>
    </row>
    <row r="57" spans="1:15" ht="10.5" customHeight="1">
      <c r="A57" s="78"/>
      <c r="B57" s="78"/>
      <c r="C57" s="79"/>
      <c r="D57" s="13"/>
      <c r="E57" s="13"/>
      <c r="F57" s="13"/>
      <c r="G57" s="13"/>
      <c r="I57" s="13"/>
      <c r="J57" s="13"/>
      <c r="K57" s="23"/>
      <c r="L57" s="23"/>
      <c r="N57" s="1"/>
      <c r="O57" s="1"/>
    </row>
    <row r="58" spans="1:15" ht="10.5" customHeight="1">
      <c r="A58" s="78"/>
      <c r="B58" s="78"/>
      <c r="C58" s="79"/>
      <c r="D58" s="13"/>
      <c r="E58" s="13"/>
      <c r="F58" s="13"/>
      <c r="G58" s="13"/>
      <c r="I58" s="13"/>
      <c r="J58" s="13"/>
      <c r="K58" s="23"/>
      <c r="L58" s="23"/>
      <c r="N58" s="1"/>
      <c r="O58" s="1"/>
    </row>
    <row r="59" spans="1:12" ht="12.75">
      <c r="A59" s="233" t="s">
        <v>378</v>
      </c>
      <c r="B59" s="242" t="s">
        <v>379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1:19" ht="15.75" customHeight="1">
      <c r="A60" s="94"/>
      <c r="B60" s="13"/>
      <c r="C60" s="13"/>
      <c r="D60" s="13"/>
      <c r="E60" s="13"/>
      <c r="F60" s="235"/>
      <c r="G60" s="235"/>
      <c r="H60" s="13"/>
      <c r="I60" s="13"/>
      <c r="J60" s="13"/>
      <c r="K60" s="13"/>
      <c r="L60" s="67"/>
      <c r="M60" s="68"/>
      <c r="N60" s="13"/>
      <c r="O60" s="27"/>
      <c r="P60" s="13"/>
      <c r="Q60" s="13"/>
      <c r="R60" s="13"/>
      <c r="S60" s="13"/>
    </row>
    <row r="61" spans="1:19" ht="15.75" customHeight="1">
      <c r="A61" s="13"/>
      <c r="B61" s="13"/>
      <c r="C61" s="13"/>
      <c r="D61" s="13"/>
      <c r="E61" s="13"/>
      <c r="F61" s="235"/>
      <c r="G61" s="235"/>
      <c r="H61" s="13"/>
      <c r="I61" s="13"/>
      <c r="J61" s="13"/>
      <c r="K61" s="13"/>
      <c r="L61" s="67"/>
      <c r="M61" s="68"/>
      <c r="N61" s="27"/>
      <c r="O61" s="27"/>
      <c r="P61" s="13"/>
      <c r="Q61" s="13"/>
      <c r="R61" s="13"/>
      <c r="S61" s="13"/>
    </row>
    <row r="62" spans="1:19" ht="15.75" customHeight="1">
      <c r="A62" s="95"/>
      <c r="B62" s="27"/>
      <c r="C62" s="13"/>
      <c r="D62" s="47"/>
      <c r="E62" s="47"/>
      <c r="F62" s="235"/>
      <c r="G62" s="235"/>
      <c r="H62" s="13"/>
      <c r="I62" s="13"/>
      <c r="J62" s="13"/>
      <c r="K62" s="13"/>
      <c r="L62" s="67"/>
      <c r="M62" s="68"/>
      <c r="N62" s="27"/>
      <c r="O62" s="27"/>
      <c r="P62" s="13"/>
      <c r="Q62" s="13"/>
      <c r="R62" s="13"/>
      <c r="S62" s="13"/>
    </row>
    <row r="63" spans="1:19" ht="15.75" customHeight="1">
      <c r="A63" s="13"/>
      <c r="B63" s="27"/>
      <c r="C63" s="40"/>
      <c r="D63" s="13"/>
      <c r="E63" s="13"/>
      <c r="F63" s="235"/>
      <c r="G63" s="235"/>
      <c r="H63" s="13"/>
      <c r="I63" s="13"/>
      <c r="J63" s="13"/>
      <c r="K63" s="13"/>
      <c r="L63" s="13"/>
      <c r="M63" s="13"/>
      <c r="N63" s="27"/>
      <c r="O63" s="27"/>
      <c r="P63" s="13"/>
      <c r="Q63" s="13"/>
      <c r="R63" s="13"/>
      <c r="S63" s="13"/>
    </row>
    <row r="64" spans="1:19" ht="15.75" customHeight="1">
      <c r="A64" s="13"/>
      <c r="B64" s="27"/>
      <c r="C64" s="40"/>
      <c r="D64" s="13"/>
      <c r="E64" s="13"/>
      <c r="F64" s="235"/>
      <c r="G64" s="235"/>
      <c r="H64" s="13"/>
      <c r="I64" s="13"/>
      <c r="J64" s="13"/>
      <c r="K64" s="13"/>
      <c r="L64" s="13"/>
      <c r="M64" s="13"/>
      <c r="N64" s="27"/>
      <c r="O64" s="27"/>
      <c r="P64" s="13"/>
      <c r="Q64" s="13"/>
      <c r="R64" s="13"/>
      <c r="S64" s="13"/>
    </row>
    <row r="65" spans="1:19" ht="15.75" customHeight="1">
      <c r="A65" s="13"/>
      <c r="B65" s="27"/>
      <c r="C65" s="40"/>
      <c r="D65" s="13"/>
      <c r="E65" s="13"/>
      <c r="F65" s="235"/>
      <c r="G65" s="235"/>
      <c r="H65" s="13"/>
      <c r="I65" s="13"/>
      <c r="J65" s="13"/>
      <c r="K65" s="13"/>
      <c r="L65" s="13"/>
      <c r="M65" s="13"/>
      <c r="N65" s="27"/>
      <c r="O65" s="27"/>
      <c r="P65" s="13"/>
      <c r="Q65" s="13"/>
      <c r="R65" s="13"/>
      <c r="S65" s="13"/>
    </row>
    <row r="66" spans="1:19" ht="15.75" customHeight="1">
      <c r="A66" s="13"/>
      <c r="B66" s="27"/>
      <c r="C66" s="40"/>
      <c r="D66" s="13"/>
      <c r="E66" s="13"/>
      <c r="F66" s="235"/>
      <c r="G66" s="235"/>
      <c r="H66" s="13"/>
      <c r="I66" s="13"/>
      <c r="J66" s="13"/>
      <c r="K66" s="13"/>
      <c r="L66" s="13"/>
      <c r="M66" s="13"/>
      <c r="N66" s="27"/>
      <c r="O66" s="27"/>
      <c r="P66" s="13"/>
      <c r="Q66" s="13"/>
      <c r="R66" s="13"/>
      <c r="S66" s="13"/>
    </row>
    <row r="67" spans="1:19" ht="15.75" customHeight="1">
      <c r="A67" s="13"/>
      <c r="B67" s="96"/>
      <c r="C67" s="40"/>
      <c r="D67" s="13"/>
      <c r="E67" s="13"/>
      <c r="F67" s="235"/>
      <c r="G67" s="235"/>
      <c r="H67" s="13"/>
      <c r="I67" s="13"/>
      <c r="J67" s="13"/>
      <c r="K67" s="13"/>
      <c r="L67" s="13"/>
      <c r="M67" s="13"/>
      <c r="N67" s="27"/>
      <c r="O67" s="27"/>
      <c r="P67" s="13"/>
      <c r="Q67" s="13"/>
      <c r="R67" s="13"/>
      <c r="S67" s="13"/>
    </row>
    <row r="68" spans="1:19" ht="15.75" customHeight="1">
      <c r="A68" s="13"/>
      <c r="B68" s="96"/>
      <c r="C68" s="40"/>
      <c r="D68" s="13"/>
      <c r="E68" s="13"/>
      <c r="F68" s="235"/>
      <c r="G68" s="235"/>
      <c r="H68" s="13"/>
      <c r="I68" s="13"/>
      <c r="J68" s="13"/>
      <c r="K68" s="13"/>
      <c r="L68" s="13"/>
      <c r="M68" s="13"/>
      <c r="N68" s="13"/>
      <c r="O68" s="27"/>
      <c r="P68" s="13"/>
      <c r="Q68" s="13"/>
      <c r="R68" s="13"/>
      <c r="S68" s="13"/>
    </row>
    <row r="69" spans="1:19" ht="9.75" customHeight="1">
      <c r="A69" s="13"/>
      <c r="B69" s="27"/>
      <c r="C69" s="40"/>
      <c r="D69" s="13"/>
      <c r="E69" s="13"/>
      <c r="F69" s="235"/>
      <c r="G69" s="235"/>
      <c r="H69" s="13"/>
      <c r="I69" s="13"/>
      <c r="J69" s="13"/>
      <c r="K69" s="13"/>
      <c r="L69" s="13"/>
      <c r="M69" s="13"/>
      <c r="N69" s="27"/>
      <c r="O69" s="27"/>
      <c r="P69" s="13"/>
      <c r="Q69" s="13"/>
      <c r="R69" s="13"/>
      <c r="S69" s="13"/>
    </row>
    <row r="70" spans="1:19" ht="9.75" customHeight="1">
      <c r="A70" s="13"/>
      <c r="B70" s="27"/>
      <c r="C70" s="40"/>
      <c r="D70" s="13"/>
      <c r="E70" s="13"/>
      <c r="F70" s="235"/>
      <c r="G70" s="235"/>
      <c r="H70" s="13"/>
      <c r="I70" s="13"/>
      <c r="J70" s="13"/>
      <c r="K70" s="13"/>
      <c r="L70" s="13"/>
      <c r="M70" s="13"/>
      <c r="N70" s="27"/>
      <c r="O70" s="27"/>
      <c r="P70" s="13"/>
      <c r="Q70" s="13"/>
      <c r="R70" s="13"/>
      <c r="S70" s="13"/>
    </row>
    <row r="71" spans="1:19" ht="9.75" customHeight="1">
      <c r="A71" s="13"/>
      <c r="B71" s="27"/>
      <c r="C71" s="40"/>
      <c r="D71" s="13"/>
      <c r="E71" s="13"/>
      <c r="F71" s="235"/>
      <c r="G71" s="235"/>
      <c r="H71" s="13"/>
      <c r="I71" s="13"/>
      <c r="J71" s="13"/>
      <c r="K71" s="13"/>
      <c r="L71" s="13"/>
      <c r="M71" s="13"/>
      <c r="N71" s="27"/>
      <c r="O71" s="27"/>
      <c r="P71" s="13"/>
      <c r="Q71" s="13"/>
      <c r="R71" s="13"/>
      <c r="S71" s="13"/>
    </row>
    <row r="72" spans="1:19" ht="9.75" customHeight="1">
      <c r="A72" s="13"/>
      <c r="B72" s="27"/>
      <c r="C72" s="40"/>
      <c r="D72" s="13"/>
      <c r="E72" s="13"/>
      <c r="F72" s="235"/>
      <c r="G72" s="235"/>
      <c r="H72" s="13"/>
      <c r="I72" s="13"/>
      <c r="J72" s="13"/>
      <c r="K72" s="13"/>
      <c r="L72" s="13"/>
      <c r="M72" s="13"/>
      <c r="N72" s="27"/>
      <c r="O72" s="27"/>
      <c r="P72" s="13"/>
      <c r="Q72" s="13"/>
      <c r="R72" s="13"/>
      <c r="S72" s="13"/>
    </row>
    <row r="73" spans="1:19" ht="9.75" customHeight="1">
      <c r="A73" s="13"/>
      <c r="B73" s="27"/>
      <c r="C73" s="40"/>
      <c r="D73" s="13"/>
      <c r="E73" s="13"/>
      <c r="F73" s="235"/>
      <c r="G73" s="235"/>
      <c r="H73" s="13"/>
      <c r="I73" s="13"/>
      <c r="J73" s="13"/>
      <c r="K73" s="13"/>
      <c r="L73" s="13"/>
      <c r="M73" s="13"/>
      <c r="N73" s="27"/>
      <c r="O73" s="27"/>
      <c r="P73" s="13"/>
      <c r="Q73" s="13"/>
      <c r="R73" s="13"/>
      <c r="S73" s="13"/>
    </row>
    <row r="74" spans="1:19" ht="9.75" customHeight="1">
      <c r="A74" s="13"/>
      <c r="B74" s="27"/>
      <c r="C74" s="40"/>
      <c r="D74" s="13"/>
      <c r="E74" s="13"/>
      <c r="F74" s="235"/>
      <c r="G74" s="235"/>
      <c r="H74" s="13"/>
      <c r="I74" s="13"/>
      <c r="J74" s="13"/>
      <c r="K74" s="13"/>
      <c r="L74" s="13"/>
      <c r="M74" s="13"/>
      <c r="N74" s="27"/>
      <c r="O74" s="27"/>
      <c r="P74" s="13"/>
      <c r="Q74" s="13"/>
      <c r="R74" s="13"/>
      <c r="S74" s="13"/>
    </row>
    <row r="75" spans="1:19" ht="9.75" customHeight="1">
      <c r="A75" s="13"/>
      <c r="B75" s="27"/>
      <c r="C75" s="40"/>
      <c r="D75" s="13"/>
      <c r="E75" s="13"/>
      <c r="F75" s="235"/>
      <c r="G75" s="235"/>
      <c r="H75" s="13"/>
      <c r="I75" s="13"/>
      <c r="J75" s="13"/>
      <c r="K75" s="13"/>
      <c r="L75" s="13"/>
      <c r="M75" s="13"/>
      <c r="N75" s="27"/>
      <c r="O75" s="27"/>
      <c r="P75" s="13"/>
      <c r="Q75" s="13"/>
      <c r="R75" s="13"/>
      <c r="S75" s="13"/>
    </row>
    <row r="76" spans="1:19" ht="9.75" customHeight="1">
      <c r="A76" s="13"/>
      <c r="B76" s="27"/>
      <c r="C76" s="40"/>
      <c r="D76" s="13"/>
      <c r="E76" s="13"/>
      <c r="F76" s="235"/>
      <c r="G76" s="235"/>
      <c r="H76" s="13"/>
      <c r="I76" s="13"/>
      <c r="J76" s="13"/>
      <c r="K76" s="13"/>
      <c r="L76" s="13"/>
      <c r="M76" s="13"/>
      <c r="N76" s="27"/>
      <c r="O76" s="27"/>
      <c r="P76" s="13"/>
      <c r="Q76" s="13"/>
      <c r="R76" s="41"/>
      <c r="S76" s="13"/>
    </row>
    <row r="77" spans="1:19" ht="9.75" customHeight="1">
      <c r="A77" s="13"/>
      <c r="B77" s="27"/>
      <c r="C77" s="40"/>
      <c r="D77" s="13"/>
      <c r="E77" s="13"/>
      <c r="F77" s="235"/>
      <c r="G77" s="235"/>
      <c r="H77" s="13"/>
      <c r="I77" s="13"/>
      <c r="J77" s="13"/>
      <c r="K77" s="13"/>
      <c r="L77" s="13"/>
      <c r="M77" s="13"/>
      <c r="N77" s="27"/>
      <c r="O77" s="27"/>
      <c r="P77" s="13"/>
      <c r="Q77" s="13"/>
      <c r="R77" s="41"/>
      <c r="S77" s="13"/>
    </row>
    <row r="78" spans="1:19" ht="9.75" customHeight="1">
      <c r="A78" s="13"/>
      <c r="B78" s="27"/>
      <c r="C78" s="40"/>
      <c r="D78" s="13"/>
      <c r="E78" s="13"/>
      <c r="F78" s="235"/>
      <c r="G78" s="235"/>
      <c r="H78" s="13"/>
      <c r="I78" s="13"/>
      <c r="J78" s="13"/>
      <c r="K78" s="13"/>
      <c r="L78" s="13"/>
      <c r="M78" s="13"/>
      <c r="N78" s="27"/>
      <c r="O78" s="27"/>
      <c r="P78" s="13"/>
      <c r="Q78" s="13"/>
      <c r="R78" s="41"/>
      <c r="S78" s="13"/>
    </row>
    <row r="79" spans="1:19" ht="11.25">
      <c r="A79" s="13"/>
      <c r="B79" s="27"/>
      <c r="C79" s="40"/>
      <c r="D79" s="13"/>
      <c r="E79" s="13"/>
      <c r="F79" s="235"/>
      <c r="G79" s="235"/>
      <c r="H79" s="13"/>
      <c r="I79" s="13"/>
      <c r="J79" s="13"/>
      <c r="K79" s="13"/>
      <c r="L79" s="13"/>
      <c r="M79" s="13"/>
      <c r="N79" s="27"/>
      <c r="O79" s="27"/>
      <c r="P79" s="13"/>
      <c r="Q79" s="13"/>
      <c r="R79" s="41"/>
      <c r="S79" s="13"/>
    </row>
    <row r="80" spans="1:19" ht="11.25">
      <c r="A80" s="13"/>
      <c r="B80" s="27"/>
      <c r="C80" s="40"/>
      <c r="D80" s="83"/>
      <c r="E80" s="83"/>
      <c r="F80" s="235"/>
      <c r="G80" s="235"/>
      <c r="H80" s="13"/>
      <c r="I80" s="13"/>
      <c r="J80" s="13"/>
      <c r="K80" s="13"/>
      <c r="L80" s="13"/>
      <c r="M80" s="13"/>
      <c r="N80" s="27"/>
      <c r="O80" s="27"/>
      <c r="P80" s="13"/>
      <c r="Q80" s="13"/>
      <c r="R80" s="13"/>
      <c r="S80" s="13"/>
    </row>
    <row r="81" spans="1:19" ht="11.25">
      <c r="A81" s="13"/>
      <c r="B81" s="27"/>
      <c r="C81" s="40"/>
      <c r="D81" s="81"/>
      <c r="E81" s="13"/>
      <c r="F81" s="235"/>
      <c r="G81" s="235"/>
      <c r="H81" s="13"/>
      <c r="I81" s="13"/>
      <c r="J81" s="13"/>
      <c r="K81" s="13"/>
      <c r="L81" s="13"/>
      <c r="M81" s="13"/>
      <c r="N81" s="27"/>
      <c r="O81" s="27"/>
      <c r="P81" s="13"/>
      <c r="Q81" s="13"/>
      <c r="R81" s="13"/>
      <c r="S81" s="13"/>
    </row>
    <row r="82" spans="1:16" ht="11.25">
      <c r="A82" s="13"/>
      <c r="B82" s="27"/>
      <c r="C82" s="40"/>
      <c r="D82" s="13"/>
      <c r="E82" s="13"/>
      <c r="F82" s="235"/>
      <c r="G82" s="235"/>
      <c r="H82" s="13"/>
      <c r="I82" s="13"/>
      <c r="J82" s="13"/>
      <c r="K82" s="13"/>
      <c r="L82" s="13"/>
      <c r="M82" s="13"/>
      <c r="N82" s="27"/>
      <c r="O82" s="27"/>
      <c r="P82" s="13"/>
    </row>
    <row r="83" spans="1:16" ht="11.25">
      <c r="A83" s="13"/>
      <c r="B83" s="27"/>
      <c r="C83" s="40"/>
      <c r="D83" s="13"/>
      <c r="E83" s="13"/>
      <c r="F83" s="235"/>
      <c r="G83" s="235"/>
      <c r="H83" s="13"/>
      <c r="I83" s="13"/>
      <c r="J83" s="13"/>
      <c r="K83" s="13"/>
      <c r="L83" s="13"/>
      <c r="M83" s="13"/>
      <c r="N83" s="27"/>
      <c r="O83" s="27"/>
      <c r="P83" s="13"/>
    </row>
    <row r="84" spans="1:16" ht="11.25">
      <c r="A84" s="13"/>
      <c r="B84" s="27"/>
      <c r="C84" s="40"/>
      <c r="D84" s="13"/>
      <c r="E84" s="13"/>
      <c r="F84" s="235"/>
      <c r="G84" s="235"/>
      <c r="H84" s="13"/>
      <c r="I84" s="13"/>
      <c r="J84" s="13"/>
      <c r="K84" s="13"/>
      <c r="L84" s="13"/>
      <c r="M84" s="13"/>
      <c r="N84" s="27"/>
      <c r="O84" s="27"/>
      <c r="P84" s="13"/>
    </row>
    <row r="85" spans="1:16" ht="11.25">
      <c r="A85" s="13"/>
      <c r="B85" s="27"/>
      <c r="C85" s="40"/>
      <c r="D85" s="13"/>
      <c r="E85" s="13"/>
      <c r="F85" s="235"/>
      <c r="G85" s="235"/>
      <c r="H85" s="13"/>
      <c r="I85" s="13"/>
      <c r="J85" s="13"/>
      <c r="K85" s="13"/>
      <c r="L85" s="13"/>
      <c r="M85" s="13"/>
      <c r="N85" s="27"/>
      <c r="O85" s="27"/>
      <c r="P85" s="13"/>
    </row>
    <row r="86" spans="1:16" ht="11.25">
      <c r="A86" s="13"/>
      <c r="B86" s="27"/>
      <c r="C86" s="40"/>
      <c r="D86" s="13"/>
      <c r="E86" s="13"/>
      <c r="F86" s="235"/>
      <c r="G86" s="235"/>
      <c r="H86" s="13"/>
      <c r="I86" s="13"/>
      <c r="J86" s="13"/>
      <c r="K86" s="13"/>
      <c r="L86" s="13"/>
      <c r="M86" s="13"/>
      <c r="N86" s="27"/>
      <c r="O86" s="27"/>
      <c r="P86" s="13"/>
    </row>
    <row r="87" spans="1:16" ht="11.25">
      <c r="A87" s="13"/>
      <c r="B87" s="27"/>
      <c r="C87" s="40"/>
      <c r="D87" s="13"/>
      <c r="E87" s="13"/>
      <c r="F87" s="235"/>
      <c r="G87" s="235"/>
      <c r="H87" s="13"/>
      <c r="I87" s="13"/>
      <c r="J87" s="13"/>
      <c r="K87" s="13"/>
      <c r="L87" s="13"/>
      <c r="M87" s="13"/>
      <c r="N87" s="27"/>
      <c r="O87" s="27"/>
      <c r="P87" s="13"/>
    </row>
    <row r="88" spans="1:16" ht="11.25">
      <c r="A88" s="13"/>
      <c r="B88" s="27"/>
      <c r="C88" s="40"/>
      <c r="D88" s="13"/>
      <c r="E88" s="13"/>
      <c r="F88" s="235"/>
      <c r="G88" s="235"/>
      <c r="H88" s="13"/>
      <c r="I88" s="13"/>
      <c r="J88" s="13"/>
      <c r="K88" s="13"/>
      <c r="L88" s="13"/>
      <c r="M88" s="13"/>
      <c r="N88" s="27"/>
      <c r="O88" s="27"/>
      <c r="P88" s="13"/>
    </row>
    <row r="89" spans="1:16" ht="11.25">
      <c r="A89" s="13"/>
      <c r="B89" s="27"/>
      <c r="C89" s="40"/>
      <c r="D89" s="13"/>
      <c r="E89" s="13"/>
      <c r="F89" s="235"/>
      <c r="G89" s="235"/>
      <c r="H89" s="13"/>
      <c r="I89" s="13"/>
      <c r="J89" s="13"/>
      <c r="K89" s="13"/>
      <c r="L89" s="13"/>
      <c r="M89" s="13"/>
      <c r="N89" s="27"/>
      <c r="O89" s="27"/>
      <c r="P89" s="13"/>
    </row>
    <row r="90" spans="1:16" ht="11.25">
      <c r="A90" s="13"/>
      <c r="B90" s="27"/>
      <c r="C90" s="40"/>
      <c r="D90" s="13"/>
      <c r="E90" s="13"/>
      <c r="F90" s="235"/>
      <c r="G90" s="235"/>
      <c r="H90" s="13"/>
      <c r="I90" s="13"/>
      <c r="J90" s="13"/>
      <c r="K90" s="13"/>
      <c r="L90" s="13"/>
      <c r="M90" s="13"/>
      <c r="N90" s="27"/>
      <c r="O90" s="27"/>
      <c r="P90" s="13"/>
    </row>
    <row r="91" spans="1:16" ht="11.25">
      <c r="A91" s="13"/>
      <c r="B91" s="27"/>
      <c r="C91" s="40"/>
      <c r="D91" s="13"/>
      <c r="E91" s="13"/>
      <c r="F91" s="235"/>
      <c r="G91" s="235"/>
      <c r="H91" s="13"/>
      <c r="I91" s="13"/>
      <c r="J91" s="13"/>
      <c r="K91" s="13"/>
      <c r="L91" s="13"/>
      <c r="M91" s="13"/>
      <c r="N91" s="27"/>
      <c r="O91" s="27"/>
      <c r="P91" s="13"/>
    </row>
    <row r="92" spans="1:16" ht="11.25">
      <c r="A92" s="13"/>
      <c r="B92" s="27"/>
      <c r="C92" s="40"/>
      <c r="D92" s="13"/>
      <c r="E92" s="13"/>
      <c r="F92" s="235"/>
      <c r="G92" s="235"/>
      <c r="H92" s="13"/>
      <c r="I92" s="13"/>
      <c r="J92" s="13"/>
      <c r="K92" s="13"/>
      <c r="L92" s="13"/>
      <c r="M92" s="13"/>
      <c r="N92" s="27"/>
      <c r="O92" s="27"/>
      <c r="P92" s="13"/>
    </row>
    <row r="93" spans="1:16" ht="11.25">
      <c r="A93" s="13"/>
      <c r="B93" s="27"/>
      <c r="C93" s="40"/>
      <c r="D93" s="13"/>
      <c r="E93" s="13"/>
      <c r="F93" s="235"/>
      <c r="G93" s="235"/>
      <c r="H93" s="13"/>
      <c r="I93" s="13"/>
      <c r="J93" s="13"/>
      <c r="K93" s="13"/>
      <c r="L93" s="13"/>
      <c r="M93" s="13"/>
      <c r="N93" s="27"/>
      <c r="O93" s="27"/>
      <c r="P93" s="13"/>
    </row>
    <row r="94" spans="1:16" ht="11.25">
      <c r="A94" s="13"/>
      <c r="B94" s="27"/>
      <c r="C94" s="40"/>
      <c r="D94" s="13"/>
      <c r="E94" s="13"/>
      <c r="F94" s="235"/>
      <c r="G94" s="235"/>
      <c r="H94" s="13"/>
      <c r="I94" s="13"/>
      <c r="J94" s="13"/>
      <c r="K94" s="13"/>
      <c r="L94" s="13"/>
      <c r="M94" s="13"/>
      <c r="N94" s="27"/>
      <c r="O94" s="27"/>
      <c r="P94" s="13"/>
    </row>
    <row r="95" spans="1:16" ht="11.25">
      <c r="A95" s="13"/>
      <c r="B95" s="27"/>
      <c r="C95" s="40"/>
      <c r="D95" s="83"/>
      <c r="E95" s="83"/>
      <c r="F95" s="235"/>
      <c r="G95" s="235"/>
      <c r="H95" s="13"/>
      <c r="I95" s="13"/>
      <c r="J95" s="13"/>
      <c r="K95" s="13"/>
      <c r="L95" s="13"/>
      <c r="M95" s="13"/>
      <c r="N95" s="27"/>
      <c r="O95" s="27"/>
      <c r="P95" s="13"/>
    </row>
    <row r="96" spans="1:16" ht="11.25">
      <c r="A96" s="13"/>
      <c r="B96" s="27"/>
      <c r="C96" s="40"/>
      <c r="D96" s="81"/>
      <c r="E96" s="13"/>
      <c r="F96" s="235"/>
      <c r="G96" s="235"/>
      <c r="H96" s="13"/>
      <c r="I96" s="13"/>
      <c r="J96" s="13"/>
      <c r="K96" s="13"/>
      <c r="L96" s="13"/>
      <c r="M96" s="13"/>
      <c r="N96" s="27"/>
      <c r="O96" s="27"/>
      <c r="P96" s="13"/>
    </row>
    <row r="97" spans="1:16" ht="11.25">
      <c r="A97" s="13"/>
      <c r="B97" s="27"/>
      <c r="C97" s="40"/>
      <c r="D97" s="13"/>
      <c r="E97" s="13"/>
      <c r="F97" s="235"/>
      <c r="G97" s="235"/>
      <c r="H97" s="13"/>
      <c r="I97" s="13"/>
      <c r="J97" s="13"/>
      <c r="K97" s="13"/>
      <c r="L97" s="13"/>
      <c r="M97" s="13"/>
      <c r="N97" s="27"/>
      <c r="O97" s="27"/>
      <c r="P97" s="13"/>
    </row>
    <row r="98" spans="1:16" ht="11.25">
      <c r="A98" s="13"/>
      <c r="B98" s="27"/>
      <c r="C98" s="40"/>
      <c r="D98" s="13"/>
      <c r="E98" s="13"/>
      <c r="F98" s="235"/>
      <c r="G98" s="235"/>
      <c r="H98" s="13"/>
      <c r="I98" s="13"/>
      <c r="J98" s="13"/>
      <c r="K98" s="13"/>
      <c r="L98" s="13"/>
      <c r="M98" s="13"/>
      <c r="N98" s="27"/>
      <c r="O98" s="27"/>
      <c r="P98" s="13"/>
    </row>
    <row r="99" spans="1:16" ht="11.25">
      <c r="A99" s="13"/>
      <c r="B99" s="27"/>
      <c r="C99" s="40"/>
      <c r="D99" s="13"/>
      <c r="E99" s="13"/>
      <c r="F99" s="235"/>
      <c r="G99" s="235"/>
      <c r="H99" s="13"/>
      <c r="I99" s="13"/>
      <c r="J99" s="13"/>
      <c r="K99" s="13"/>
      <c r="L99" s="13"/>
      <c r="M99" s="13"/>
      <c r="N99" s="27"/>
      <c r="O99" s="27"/>
      <c r="P99" s="13"/>
    </row>
    <row r="100" spans="1:16" ht="11.25">
      <c r="A100" s="13"/>
      <c r="B100" s="27"/>
      <c r="C100" s="40"/>
      <c r="D100" s="13"/>
      <c r="E100" s="13"/>
      <c r="F100" s="235"/>
      <c r="G100" s="235"/>
      <c r="H100" s="13"/>
      <c r="I100" s="13"/>
      <c r="J100" s="13"/>
      <c r="K100" s="13"/>
      <c r="L100" s="13"/>
      <c r="M100" s="13"/>
      <c r="N100" s="27"/>
      <c r="O100" s="27"/>
      <c r="P100" s="13"/>
    </row>
    <row r="101" spans="1:16" ht="11.25">
      <c r="A101" s="13"/>
      <c r="B101" s="27"/>
      <c r="C101" s="40"/>
      <c r="D101" s="13"/>
      <c r="E101" s="13"/>
      <c r="F101" s="235"/>
      <c r="G101" s="235"/>
      <c r="H101" s="13"/>
      <c r="I101" s="13"/>
      <c r="J101" s="13"/>
      <c r="K101" s="13"/>
      <c r="L101" s="13"/>
      <c r="M101" s="13"/>
      <c r="N101" s="27"/>
      <c r="O101" s="27"/>
      <c r="P101" s="13"/>
    </row>
    <row r="102" spans="1:16" ht="11.25">
      <c r="A102" s="13"/>
      <c r="B102" s="27"/>
      <c r="C102" s="40"/>
      <c r="D102" s="13"/>
      <c r="E102" s="13"/>
      <c r="F102" s="235"/>
      <c r="G102" s="235"/>
      <c r="H102" s="13"/>
      <c r="I102" s="13"/>
      <c r="J102" s="13"/>
      <c r="K102" s="13"/>
      <c r="L102" s="13"/>
      <c r="M102" s="13"/>
      <c r="N102" s="27"/>
      <c r="O102" s="27"/>
      <c r="P102" s="13"/>
    </row>
    <row r="103" spans="1:16" ht="11.25">
      <c r="A103" s="13"/>
      <c r="B103" s="27"/>
      <c r="C103" s="40"/>
      <c r="D103" s="13"/>
      <c r="E103" s="13"/>
      <c r="F103" s="235"/>
      <c r="G103" s="235"/>
      <c r="H103" s="13"/>
      <c r="I103" s="13"/>
      <c r="J103" s="13"/>
      <c r="K103" s="13"/>
      <c r="L103" s="13"/>
      <c r="M103" s="13"/>
      <c r="N103" s="27"/>
      <c r="O103" s="27"/>
      <c r="P103" s="13"/>
    </row>
    <row r="104" spans="1:16" ht="11.25">
      <c r="A104" s="13"/>
      <c r="B104" s="27"/>
      <c r="C104" s="40"/>
      <c r="D104" s="13"/>
      <c r="E104" s="13"/>
      <c r="F104" s="235"/>
      <c r="G104" s="235"/>
      <c r="H104" s="13"/>
      <c r="I104" s="13"/>
      <c r="J104" s="13"/>
      <c r="K104" s="13"/>
      <c r="L104" s="13"/>
      <c r="M104" s="13"/>
      <c r="N104" s="27"/>
      <c r="O104" s="27"/>
      <c r="P104" s="13"/>
    </row>
    <row r="105" spans="1:16" ht="11.25">
      <c r="A105" s="13"/>
      <c r="B105" s="27"/>
      <c r="C105" s="40"/>
      <c r="D105" s="13"/>
      <c r="E105" s="13"/>
      <c r="F105" s="235"/>
      <c r="G105" s="235"/>
      <c r="H105" s="13"/>
      <c r="I105" s="13"/>
      <c r="J105" s="13"/>
      <c r="K105" s="13"/>
      <c r="L105" s="13"/>
      <c r="M105" s="13"/>
      <c r="N105" s="27"/>
      <c r="O105" s="27"/>
      <c r="P105" s="13"/>
    </row>
    <row r="106" spans="1:16" ht="11.25">
      <c r="A106" s="13"/>
      <c r="B106" s="27"/>
      <c r="C106" s="40"/>
      <c r="D106" s="13"/>
      <c r="E106" s="13"/>
      <c r="F106" s="235"/>
      <c r="G106" s="235"/>
      <c r="H106" s="13"/>
      <c r="I106" s="13"/>
      <c r="J106" s="13"/>
      <c r="K106" s="13"/>
      <c r="L106" s="13"/>
      <c r="M106" s="13"/>
      <c r="N106" s="27"/>
      <c r="O106" s="27"/>
      <c r="P106" s="13"/>
    </row>
    <row r="107" spans="1:16" ht="11.25">
      <c r="A107" s="86"/>
      <c r="B107" s="27"/>
      <c r="C107" s="40"/>
      <c r="D107" s="13"/>
      <c r="E107" s="13"/>
      <c r="F107" s="235"/>
      <c r="G107" s="235"/>
      <c r="H107" s="13"/>
      <c r="I107" s="13"/>
      <c r="J107" s="13"/>
      <c r="K107" s="13"/>
      <c r="L107" s="13"/>
      <c r="M107" s="13"/>
      <c r="N107" s="27"/>
      <c r="O107" s="27"/>
      <c r="P107" s="13"/>
    </row>
    <row r="108" spans="1:16" ht="11.25">
      <c r="A108" s="13"/>
      <c r="B108" s="27"/>
      <c r="C108" s="40"/>
      <c r="D108" s="13"/>
      <c r="E108" s="13"/>
      <c r="F108" s="235"/>
      <c r="G108" s="235"/>
      <c r="H108" s="40"/>
      <c r="I108" s="13"/>
      <c r="J108" s="13"/>
      <c r="K108" s="13"/>
      <c r="L108" s="13"/>
      <c r="M108" s="13"/>
      <c r="N108" s="27"/>
      <c r="O108" s="27"/>
      <c r="P108" s="13"/>
    </row>
    <row r="109" spans="1:16" ht="11.25">
      <c r="A109" s="13"/>
      <c r="B109" s="27"/>
      <c r="C109" s="40"/>
      <c r="D109" s="13"/>
      <c r="E109" s="13"/>
      <c r="F109" s="235"/>
      <c r="G109" s="235"/>
      <c r="H109" s="13"/>
      <c r="I109" s="13"/>
      <c r="J109" s="13"/>
      <c r="K109" s="13"/>
      <c r="L109" s="13"/>
      <c r="M109" s="13"/>
      <c r="N109" s="27"/>
      <c r="O109" s="27"/>
      <c r="P109" s="13"/>
    </row>
    <row r="110" spans="1:16" ht="11.25">
      <c r="A110" s="13"/>
      <c r="B110" s="27"/>
      <c r="C110" s="40"/>
      <c r="D110" s="13"/>
      <c r="E110" s="13"/>
      <c r="F110" s="235"/>
      <c r="G110" s="235"/>
      <c r="H110" s="13"/>
      <c r="I110" s="13"/>
      <c r="J110" s="13"/>
      <c r="K110" s="13"/>
      <c r="L110" s="13"/>
      <c r="M110" s="13"/>
      <c r="N110" s="27"/>
      <c r="O110" s="27"/>
      <c r="P110" s="13"/>
    </row>
    <row r="111" spans="1:16" ht="11.25">
      <c r="A111" s="13"/>
      <c r="B111" s="27"/>
      <c r="C111" s="40"/>
      <c r="D111" s="13"/>
      <c r="E111" s="13"/>
      <c r="F111" s="235"/>
      <c r="G111" s="235"/>
      <c r="H111" s="13"/>
      <c r="I111" s="13"/>
      <c r="J111" s="13"/>
      <c r="K111" s="13"/>
      <c r="L111" s="13"/>
      <c r="M111" s="13"/>
      <c r="N111" s="27"/>
      <c r="O111" s="27"/>
      <c r="P111" s="13"/>
    </row>
    <row r="112" spans="1:16" ht="11.25">
      <c r="A112" s="13"/>
      <c r="B112" s="27"/>
      <c r="C112" s="40"/>
      <c r="D112" s="13"/>
      <c r="E112" s="13"/>
      <c r="F112" s="235"/>
      <c r="G112" s="235"/>
      <c r="H112" s="13"/>
      <c r="I112" s="13"/>
      <c r="J112" s="13"/>
      <c r="K112" s="13"/>
      <c r="L112" s="13"/>
      <c r="M112" s="13"/>
      <c r="N112" s="27"/>
      <c r="O112" s="27"/>
      <c r="P112" s="13"/>
    </row>
    <row r="113" spans="1:16" ht="11.25">
      <c r="A113" s="13"/>
      <c r="B113" s="27"/>
      <c r="C113" s="40"/>
      <c r="D113" s="13"/>
      <c r="E113" s="13"/>
      <c r="F113" s="235"/>
      <c r="G113" s="235"/>
      <c r="H113" s="13"/>
      <c r="I113" s="13"/>
      <c r="J113" s="13"/>
      <c r="K113" s="13"/>
      <c r="L113" s="13"/>
      <c r="M113" s="13"/>
      <c r="N113" s="27"/>
      <c r="O113" s="27"/>
      <c r="P113" s="13"/>
    </row>
    <row r="114" spans="1:16" ht="11.25">
      <c r="A114" s="13"/>
      <c r="B114" s="27"/>
      <c r="C114" s="40"/>
      <c r="D114" s="13"/>
      <c r="E114" s="13"/>
      <c r="F114" s="235"/>
      <c r="G114" s="235"/>
      <c r="H114" s="13"/>
      <c r="I114" s="13"/>
      <c r="J114" s="13"/>
      <c r="K114" s="13"/>
      <c r="L114" s="13"/>
      <c r="M114" s="13"/>
      <c r="N114" s="27"/>
      <c r="O114" s="27"/>
      <c r="P114" s="13"/>
    </row>
    <row r="115" spans="1:16" ht="11.25">
      <c r="A115" s="13"/>
      <c r="B115" s="27"/>
      <c r="C115" s="40"/>
      <c r="D115" s="13"/>
      <c r="E115" s="13"/>
      <c r="F115" s="235"/>
      <c r="G115" s="235"/>
      <c r="H115" s="13"/>
      <c r="I115" s="13"/>
      <c r="J115" s="13"/>
      <c r="K115" s="13"/>
      <c r="L115" s="13"/>
      <c r="M115" s="13"/>
      <c r="N115" s="27"/>
      <c r="O115" s="27"/>
      <c r="P115" s="13"/>
    </row>
    <row r="116" spans="1:16" ht="11.25">
      <c r="A116" s="13"/>
      <c r="B116" s="27"/>
      <c r="C116" s="40"/>
      <c r="D116" s="13"/>
      <c r="E116" s="13"/>
      <c r="F116" s="235"/>
      <c r="G116" s="235"/>
      <c r="H116" s="13"/>
      <c r="I116" s="13"/>
      <c r="J116" s="13"/>
      <c r="K116" s="13"/>
      <c r="L116" s="13"/>
      <c r="M116" s="13"/>
      <c r="N116" s="27"/>
      <c r="O116" s="27"/>
      <c r="P116" s="13"/>
    </row>
    <row r="117" spans="1:16" ht="11.25">
      <c r="A117" s="13"/>
      <c r="B117" s="27"/>
      <c r="C117" s="40"/>
      <c r="D117" s="13"/>
      <c r="E117" s="13"/>
      <c r="F117" s="235"/>
      <c r="G117" s="235"/>
      <c r="H117" s="13"/>
      <c r="I117" s="13"/>
      <c r="J117" s="13"/>
      <c r="K117" s="13"/>
      <c r="L117" s="13"/>
      <c r="M117" s="13"/>
      <c r="N117" s="27"/>
      <c r="O117" s="27"/>
      <c r="P117" s="13"/>
    </row>
    <row r="118" spans="1:16" ht="11.25">
      <c r="A118" s="13"/>
      <c r="B118" s="27"/>
      <c r="C118" s="40"/>
      <c r="D118" s="13"/>
      <c r="E118" s="13"/>
      <c r="F118" s="235"/>
      <c r="G118" s="235"/>
      <c r="H118" s="13"/>
      <c r="I118" s="13"/>
      <c r="J118" s="13"/>
      <c r="K118" s="13"/>
      <c r="L118" s="13"/>
      <c r="M118" s="13"/>
      <c r="N118" s="27"/>
      <c r="O118" s="27"/>
      <c r="P118" s="13"/>
    </row>
    <row r="119" spans="1:16" ht="11.25">
      <c r="A119" s="83"/>
      <c r="B119" s="97"/>
      <c r="C119" s="98"/>
      <c r="D119" s="13"/>
      <c r="E119" s="13"/>
      <c r="F119" s="235"/>
      <c r="G119" s="235"/>
      <c r="H119" s="13"/>
      <c r="I119" s="13"/>
      <c r="J119" s="13"/>
      <c r="K119" s="13"/>
      <c r="L119" s="13"/>
      <c r="M119" s="13"/>
      <c r="N119" s="27"/>
      <c r="O119" s="27"/>
      <c r="P119" s="13"/>
    </row>
    <row r="120" spans="1:16" ht="11.25">
      <c r="A120" s="83"/>
      <c r="B120" s="97"/>
      <c r="C120" s="98"/>
      <c r="D120" s="13"/>
      <c r="E120" s="13"/>
      <c r="F120" s="235"/>
      <c r="G120" s="235"/>
      <c r="H120" s="13"/>
      <c r="I120" s="13"/>
      <c r="J120" s="13"/>
      <c r="K120" s="13"/>
      <c r="L120" s="13"/>
      <c r="M120" s="13"/>
      <c r="N120" s="27"/>
      <c r="O120" s="27"/>
      <c r="P120" s="13"/>
    </row>
    <row r="121" spans="1:16" ht="11.25">
      <c r="A121" s="83"/>
      <c r="B121" s="97"/>
      <c r="C121" s="98"/>
      <c r="D121" s="13"/>
      <c r="E121" s="13"/>
      <c r="F121" s="235"/>
      <c r="G121" s="235"/>
      <c r="H121" s="13"/>
      <c r="I121" s="13"/>
      <c r="J121" s="13"/>
      <c r="K121" s="13"/>
      <c r="L121" s="13"/>
      <c r="M121" s="13"/>
      <c r="N121" s="27"/>
      <c r="O121" s="27"/>
      <c r="P121" s="13"/>
    </row>
    <row r="122" spans="1:16" ht="11.25">
      <c r="A122" s="83"/>
      <c r="B122" s="97"/>
      <c r="C122" s="98"/>
      <c r="D122" s="13"/>
      <c r="E122" s="13"/>
      <c r="F122" s="235"/>
      <c r="G122" s="235"/>
      <c r="H122" s="13"/>
      <c r="I122" s="13"/>
      <c r="J122" s="13"/>
      <c r="K122" s="13"/>
      <c r="L122" s="13"/>
      <c r="M122" s="13"/>
      <c r="N122" s="27"/>
      <c r="O122" s="27"/>
      <c r="P122" s="13"/>
    </row>
    <row r="123" spans="1:16" ht="11.25">
      <c r="A123" s="83"/>
      <c r="B123" s="97"/>
      <c r="C123" s="98"/>
      <c r="D123" s="13"/>
      <c r="E123" s="13"/>
      <c r="F123" s="235"/>
      <c r="G123" s="235"/>
      <c r="H123" s="13"/>
      <c r="I123" s="13"/>
      <c r="J123" s="13"/>
      <c r="K123" s="13"/>
      <c r="L123" s="13"/>
      <c r="M123" s="13"/>
      <c r="N123" s="27"/>
      <c r="O123" s="27"/>
      <c r="P123" s="13"/>
    </row>
    <row r="124" spans="1:16" ht="11.25">
      <c r="A124" s="83"/>
      <c r="B124" s="97"/>
      <c r="C124" s="98"/>
      <c r="D124" s="13"/>
      <c r="E124" s="13"/>
      <c r="F124" s="235"/>
      <c r="G124" s="235"/>
      <c r="H124" s="13"/>
      <c r="I124" s="13"/>
      <c r="J124" s="13"/>
      <c r="K124" s="13"/>
      <c r="L124" s="13"/>
      <c r="M124" s="13"/>
      <c r="N124" s="27"/>
      <c r="O124" s="27"/>
      <c r="P124" s="13"/>
    </row>
    <row r="125" spans="1:16" ht="11.25">
      <c r="A125" s="83"/>
      <c r="B125" s="97"/>
      <c r="C125" s="98"/>
      <c r="D125" s="13"/>
      <c r="E125" s="13"/>
      <c r="F125" s="235"/>
      <c r="G125" s="235"/>
      <c r="H125" s="13"/>
      <c r="I125" s="13"/>
      <c r="J125" s="13"/>
      <c r="K125" s="13"/>
      <c r="L125" s="13"/>
      <c r="M125" s="13"/>
      <c r="N125" s="27"/>
      <c r="O125" s="27"/>
      <c r="P125" s="13"/>
    </row>
    <row r="126" spans="1:16" ht="11.25">
      <c r="A126" s="99"/>
      <c r="B126" s="97"/>
      <c r="C126" s="98"/>
      <c r="D126" s="13"/>
      <c r="E126" s="13"/>
      <c r="F126" s="235"/>
      <c r="G126" s="235"/>
      <c r="H126" s="13"/>
      <c r="I126" s="13"/>
      <c r="J126" s="13"/>
      <c r="K126" s="13"/>
      <c r="L126" s="13"/>
      <c r="M126" s="13"/>
      <c r="N126" s="27"/>
      <c r="O126" s="27"/>
      <c r="P126" s="13"/>
    </row>
    <row r="127" spans="1:16" ht="11.25">
      <c r="A127" s="83"/>
      <c r="B127" s="97"/>
      <c r="C127" s="98"/>
      <c r="D127" s="13"/>
      <c r="E127" s="13"/>
      <c r="F127" s="235"/>
      <c r="G127" s="235"/>
      <c r="H127" s="13"/>
      <c r="I127" s="13"/>
      <c r="J127" s="13"/>
      <c r="K127" s="13"/>
      <c r="L127" s="13"/>
      <c r="M127" s="13"/>
      <c r="N127" s="27"/>
      <c r="O127" s="27"/>
      <c r="P127" s="13"/>
    </row>
    <row r="128" spans="1:16" ht="11.25">
      <c r="A128" s="83"/>
      <c r="B128" s="97"/>
      <c r="C128" s="98"/>
      <c r="D128" s="13"/>
      <c r="E128" s="13"/>
      <c r="F128" s="235"/>
      <c r="G128" s="235"/>
      <c r="H128" s="13"/>
      <c r="I128" s="13"/>
      <c r="J128" s="13"/>
      <c r="K128" s="13"/>
      <c r="L128" s="13"/>
      <c r="M128" s="13"/>
      <c r="N128" s="27"/>
      <c r="O128" s="27"/>
      <c r="P128" s="13"/>
    </row>
    <row r="129" spans="1:16" ht="11.25">
      <c r="A129" s="83"/>
      <c r="B129" s="97"/>
      <c r="C129" s="98"/>
      <c r="D129" s="13"/>
      <c r="E129" s="13"/>
      <c r="F129" s="235"/>
      <c r="G129" s="235"/>
      <c r="H129" s="13"/>
      <c r="I129" s="13"/>
      <c r="J129" s="13"/>
      <c r="K129" s="13"/>
      <c r="L129" s="13"/>
      <c r="M129" s="13"/>
      <c r="N129" s="27"/>
      <c r="O129" s="27"/>
      <c r="P129" s="13"/>
    </row>
    <row r="130" spans="1:16" ht="11.25">
      <c r="A130" s="83"/>
      <c r="B130" s="97"/>
      <c r="C130" s="98"/>
      <c r="D130" s="13"/>
      <c r="E130" s="13"/>
      <c r="F130" s="235"/>
      <c r="G130" s="235"/>
      <c r="H130" s="13"/>
      <c r="I130" s="13"/>
      <c r="J130" s="13"/>
      <c r="K130" s="13"/>
      <c r="L130" s="13"/>
      <c r="M130" s="13"/>
      <c r="N130" s="27"/>
      <c r="O130" s="27"/>
      <c r="P130" s="13"/>
    </row>
    <row r="131" spans="1:16" ht="11.25">
      <c r="A131" s="83"/>
      <c r="B131" s="97"/>
      <c r="C131" s="98"/>
      <c r="D131" s="13"/>
      <c r="E131" s="13"/>
      <c r="F131" s="235"/>
      <c r="G131" s="235"/>
      <c r="H131" s="13"/>
      <c r="I131" s="13"/>
      <c r="J131" s="13"/>
      <c r="K131" s="13"/>
      <c r="L131" s="13"/>
      <c r="M131" s="13"/>
      <c r="N131" s="27"/>
      <c r="O131" s="27"/>
      <c r="P131" s="13"/>
    </row>
    <row r="132" spans="1:16" ht="11.25">
      <c r="A132" s="83"/>
      <c r="B132" s="97"/>
      <c r="C132" s="98"/>
      <c r="D132" s="13"/>
      <c r="E132" s="13"/>
      <c r="F132" s="235"/>
      <c r="G132" s="235"/>
      <c r="H132" s="13"/>
      <c r="I132" s="13"/>
      <c r="J132" s="13"/>
      <c r="K132" s="13"/>
      <c r="L132" s="13"/>
      <c r="M132" s="13"/>
      <c r="N132" s="27"/>
      <c r="O132" s="27"/>
      <c r="P132" s="13"/>
    </row>
    <row r="133" spans="1:16" ht="11.25">
      <c r="A133" s="83"/>
      <c r="B133" s="97"/>
      <c r="C133" s="98"/>
      <c r="D133" s="13"/>
      <c r="E133" s="13"/>
      <c r="F133" s="235"/>
      <c r="G133" s="235"/>
      <c r="H133" s="13"/>
      <c r="I133" s="13"/>
      <c r="J133" s="13"/>
      <c r="K133" s="13"/>
      <c r="L133" s="13"/>
      <c r="M133" s="13"/>
      <c r="N133" s="27"/>
      <c r="O133" s="27"/>
      <c r="P133" s="13"/>
    </row>
    <row r="134" spans="1:16" ht="11.25">
      <c r="A134" s="83"/>
      <c r="B134" s="97"/>
      <c r="C134" s="98"/>
      <c r="D134" s="13"/>
      <c r="E134" s="13"/>
      <c r="F134" s="235"/>
      <c r="G134" s="235"/>
      <c r="H134" s="13"/>
      <c r="I134" s="13"/>
      <c r="J134" s="13"/>
      <c r="K134" s="13"/>
      <c r="L134" s="13"/>
      <c r="M134" s="13"/>
      <c r="N134" s="27"/>
      <c r="O134" s="27"/>
      <c r="P134" s="13"/>
    </row>
    <row r="135" spans="1:16" ht="11.25">
      <c r="A135" s="83"/>
      <c r="B135" s="97"/>
      <c r="C135" s="98"/>
      <c r="D135" s="13"/>
      <c r="E135" s="13"/>
      <c r="F135" s="235"/>
      <c r="G135" s="235"/>
      <c r="H135" s="13"/>
      <c r="I135" s="13"/>
      <c r="J135" s="13"/>
      <c r="K135" s="13"/>
      <c r="L135" s="13"/>
      <c r="M135" s="13"/>
      <c r="N135" s="27"/>
      <c r="O135" s="27"/>
      <c r="P135" s="13"/>
    </row>
    <row r="136" spans="1:16" ht="11.25">
      <c r="A136" s="83"/>
      <c r="B136" s="97"/>
      <c r="C136" s="98"/>
      <c r="D136" s="13"/>
      <c r="E136" s="13"/>
      <c r="F136" s="235"/>
      <c r="G136" s="235"/>
      <c r="H136" s="13"/>
      <c r="I136" s="13"/>
      <c r="J136" s="13"/>
      <c r="K136" s="13"/>
      <c r="L136" s="13"/>
      <c r="M136" s="13"/>
      <c r="N136" s="27"/>
      <c r="O136" s="27"/>
      <c r="P136" s="13"/>
    </row>
    <row r="137" spans="1:16" ht="11.25">
      <c r="A137" s="83"/>
      <c r="B137" s="97"/>
      <c r="C137" s="98"/>
      <c r="D137" s="13"/>
      <c r="E137" s="13"/>
      <c r="F137" s="235"/>
      <c r="G137" s="235"/>
      <c r="H137" s="13"/>
      <c r="I137" s="13"/>
      <c r="J137" s="13"/>
      <c r="K137" s="13"/>
      <c r="L137" s="13"/>
      <c r="M137" s="13"/>
      <c r="N137" s="27"/>
      <c r="O137" s="27"/>
      <c r="P137" s="13"/>
    </row>
    <row r="138" spans="1:16" ht="11.25">
      <c r="A138" s="83"/>
      <c r="B138" s="97"/>
      <c r="C138" s="98"/>
      <c r="D138" s="13"/>
      <c r="E138" s="13"/>
      <c r="F138" s="235"/>
      <c r="G138" s="235"/>
      <c r="H138" s="13"/>
      <c r="I138" s="13"/>
      <c r="J138" s="13"/>
      <c r="K138" s="13"/>
      <c r="L138" s="13"/>
      <c r="M138" s="13"/>
      <c r="N138" s="27"/>
      <c r="O138" s="27"/>
      <c r="P138" s="13"/>
    </row>
    <row r="139" spans="1:16" ht="11.25">
      <c r="A139" s="83"/>
      <c r="B139" s="97"/>
      <c r="C139" s="98"/>
      <c r="D139" s="13"/>
      <c r="E139" s="13"/>
      <c r="F139" s="235"/>
      <c r="G139" s="235"/>
      <c r="H139" s="13"/>
      <c r="I139" s="13"/>
      <c r="J139" s="13"/>
      <c r="K139" s="13"/>
      <c r="L139" s="13"/>
      <c r="M139" s="13"/>
      <c r="N139" s="27"/>
      <c r="O139" s="27"/>
      <c r="P139" s="13"/>
    </row>
    <row r="140" spans="1:16" ht="11.25">
      <c r="A140" s="83"/>
      <c r="B140" s="97"/>
      <c r="C140" s="100"/>
      <c r="D140" s="13"/>
      <c r="E140" s="13"/>
      <c r="F140" s="235"/>
      <c r="G140" s="235"/>
      <c r="H140" s="13"/>
      <c r="I140" s="13"/>
      <c r="J140" s="13"/>
      <c r="K140" s="13"/>
      <c r="L140" s="13"/>
      <c r="M140" s="13"/>
      <c r="N140" s="27"/>
      <c r="O140" s="27"/>
      <c r="P140" s="13"/>
    </row>
    <row r="141" spans="1:16" ht="11.25">
      <c r="A141" s="99"/>
      <c r="B141" s="97"/>
      <c r="C141" s="100"/>
      <c r="D141" s="13"/>
      <c r="E141" s="13"/>
      <c r="F141" s="235"/>
      <c r="G141" s="235"/>
      <c r="H141" s="13"/>
      <c r="I141" s="13"/>
      <c r="J141" s="13"/>
      <c r="K141" s="13"/>
      <c r="L141" s="13"/>
      <c r="M141" s="13"/>
      <c r="N141" s="27"/>
      <c r="O141" s="27"/>
      <c r="P141" s="13"/>
    </row>
    <row r="142" spans="1:16" ht="11.25">
      <c r="A142" s="83"/>
      <c r="B142" s="97"/>
      <c r="C142" s="98"/>
      <c r="D142" s="13"/>
      <c r="E142" s="13"/>
      <c r="F142" s="235"/>
      <c r="G142" s="235"/>
      <c r="H142" s="13"/>
      <c r="I142" s="13"/>
      <c r="J142" s="13"/>
      <c r="K142" s="13"/>
      <c r="L142" s="13"/>
      <c r="M142" s="13"/>
      <c r="N142" s="27"/>
      <c r="O142" s="27"/>
      <c r="P142" s="13"/>
    </row>
    <row r="143" spans="1:16" ht="11.25">
      <c r="A143" s="83"/>
      <c r="B143" s="97"/>
      <c r="C143" s="98"/>
      <c r="D143" s="13"/>
      <c r="E143" s="13"/>
      <c r="F143" s="235"/>
      <c r="G143" s="235"/>
      <c r="H143" s="13"/>
      <c r="I143" s="13"/>
      <c r="J143" s="13"/>
      <c r="K143" s="13"/>
      <c r="L143" s="13"/>
      <c r="M143" s="13"/>
      <c r="N143" s="27"/>
      <c r="O143" s="27"/>
      <c r="P143" s="13"/>
    </row>
    <row r="144" spans="1:16" ht="11.25">
      <c r="A144" s="83"/>
      <c r="B144" s="97"/>
      <c r="C144" s="98"/>
      <c r="D144" s="13"/>
      <c r="E144" s="13"/>
      <c r="F144" s="235"/>
      <c r="G144" s="235"/>
      <c r="H144" s="13"/>
      <c r="I144" s="13"/>
      <c r="J144" s="13"/>
      <c r="K144" s="13"/>
      <c r="L144" s="13"/>
      <c r="M144" s="13"/>
      <c r="N144" s="27"/>
      <c r="O144" s="27"/>
      <c r="P144" s="13"/>
    </row>
    <row r="145" spans="1:16" ht="11.25">
      <c r="A145" s="83"/>
      <c r="B145" s="97"/>
      <c r="C145" s="98"/>
      <c r="D145" s="13"/>
      <c r="E145" s="13"/>
      <c r="F145" s="235"/>
      <c r="G145" s="235"/>
      <c r="H145" s="13"/>
      <c r="I145" s="13"/>
      <c r="J145" s="13"/>
      <c r="K145" s="13"/>
      <c r="L145" s="13"/>
      <c r="M145" s="13"/>
      <c r="N145" s="27"/>
      <c r="O145" s="27"/>
      <c r="P145" s="13"/>
    </row>
    <row r="146" spans="1:16" ht="11.25">
      <c r="A146" s="83"/>
      <c r="B146" s="97"/>
      <c r="C146" s="98"/>
      <c r="D146" s="13"/>
      <c r="E146" s="13"/>
      <c r="F146" s="235"/>
      <c r="G146" s="235"/>
      <c r="H146" s="13"/>
      <c r="I146" s="13"/>
      <c r="J146" s="13"/>
      <c r="K146" s="13"/>
      <c r="L146" s="13"/>
      <c r="M146" s="13"/>
      <c r="N146" s="27"/>
      <c r="O146" s="27"/>
      <c r="P146" s="13"/>
    </row>
    <row r="147" spans="1:16" ht="11.25">
      <c r="A147" s="83"/>
      <c r="B147" s="97"/>
      <c r="C147" s="98"/>
      <c r="D147" s="13"/>
      <c r="E147" s="13"/>
      <c r="F147" s="235"/>
      <c r="G147" s="235"/>
      <c r="H147" s="13"/>
      <c r="I147" s="13"/>
      <c r="J147" s="13"/>
      <c r="K147" s="13"/>
      <c r="L147" s="13"/>
      <c r="M147" s="13"/>
      <c r="N147" s="27"/>
      <c r="O147" s="27"/>
      <c r="P147" s="13"/>
    </row>
    <row r="148" spans="1:16" ht="11.25">
      <c r="A148" s="83"/>
      <c r="B148" s="97"/>
      <c r="C148" s="98"/>
      <c r="D148" s="13"/>
      <c r="E148" s="13"/>
      <c r="F148" s="235"/>
      <c r="G148" s="235"/>
      <c r="H148" s="13"/>
      <c r="I148" s="13"/>
      <c r="J148" s="13"/>
      <c r="K148" s="13"/>
      <c r="L148" s="13"/>
      <c r="M148" s="13"/>
      <c r="N148" s="27"/>
      <c r="O148" s="27"/>
      <c r="P148" s="13"/>
    </row>
    <row r="149" spans="1:16" ht="11.25">
      <c r="A149" s="83"/>
      <c r="B149" s="97"/>
      <c r="C149" s="98"/>
      <c r="D149" s="13"/>
      <c r="E149" s="13"/>
      <c r="F149" s="235"/>
      <c r="G149" s="235"/>
      <c r="H149" s="13"/>
      <c r="I149" s="13"/>
      <c r="J149" s="13"/>
      <c r="K149" s="13"/>
      <c r="L149" s="13"/>
      <c r="M149" s="13"/>
      <c r="N149" s="27"/>
      <c r="O149" s="27"/>
      <c r="P149" s="13"/>
    </row>
    <row r="150" spans="1:16" ht="11.25">
      <c r="A150" s="83"/>
      <c r="B150" s="97"/>
      <c r="C150" s="98"/>
      <c r="D150" s="13"/>
      <c r="E150" s="13"/>
      <c r="F150" s="235"/>
      <c r="G150" s="235"/>
      <c r="H150" s="13"/>
      <c r="I150" s="13"/>
      <c r="J150" s="13"/>
      <c r="K150" s="13"/>
      <c r="L150" s="13"/>
      <c r="M150" s="13"/>
      <c r="N150" s="27"/>
      <c r="O150" s="27"/>
      <c r="P150" s="13"/>
    </row>
    <row r="151" spans="1:16" ht="11.25">
      <c r="A151" s="83"/>
      <c r="B151" s="97"/>
      <c r="C151" s="98"/>
      <c r="D151" s="13"/>
      <c r="E151" s="13"/>
      <c r="F151" s="235"/>
      <c r="G151" s="235"/>
      <c r="H151" s="13"/>
      <c r="I151" s="13"/>
      <c r="J151" s="13"/>
      <c r="K151" s="13"/>
      <c r="L151" s="13"/>
      <c r="M151" s="13"/>
      <c r="N151" s="27"/>
      <c r="O151" s="27"/>
      <c r="P151" s="13"/>
    </row>
    <row r="152" spans="1:16" ht="11.25">
      <c r="A152" s="99"/>
      <c r="B152" s="97"/>
      <c r="C152" s="97"/>
      <c r="D152" s="13"/>
      <c r="E152" s="13"/>
      <c r="F152" s="235"/>
      <c r="G152" s="235"/>
      <c r="H152" s="13"/>
      <c r="I152" s="13"/>
      <c r="J152" s="13"/>
      <c r="K152" s="13"/>
      <c r="L152" s="13"/>
      <c r="M152" s="13"/>
      <c r="N152" s="27"/>
      <c r="O152" s="27"/>
      <c r="P152" s="13"/>
    </row>
    <row r="153" spans="1:16" ht="11.25">
      <c r="A153" s="83"/>
      <c r="B153" s="97"/>
      <c r="C153" s="98"/>
      <c r="D153" s="13"/>
      <c r="E153" s="13"/>
      <c r="F153" s="235"/>
      <c r="G153" s="235"/>
      <c r="H153" s="13"/>
      <c r="I153" s="13"/>
      <c r="J153" s="13"/>
      <c r="K153" s="13"/>
      <c r="L153" s="13"/>
      <c r="M153" s="13"/>
      <c r="N153" s="27"/>
      <c r="O153" s="27"/>
      <c r="P153" s="13"/>
    </row>
    <row r="154" spans="1:16" ht="11.25">
      <c r="A154" s="83"/>
      <c r="B154" s="97"/>
      <c r="C154" s="98"/>
      <c r="D154" s="13"/>
      <c r="E154" s="13"/>
      <c r="F154" s="235"/>
      <c r="G154" s="235"/>
      <c r="H154" s="13"/>
      <c r="I154" s="13"/>
      <c r="J154" s="13"/>
      <c r="K154" s="13"/>
      <c r="L154" s="13"/>
      <c r="M154" s="13"/>
      <c r="N154" s="27"/>
      <c r="O154" s="27"/>
      <c r="P154" s="13"/>
    </row>
    <row r="155" spans="1:16" ht="11.25">
      <c r="A155" s="83"/>
      <c r="B155" s="97"/>
      <c r="C155" s="98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27"/>
      <c r="O155" s="27"/>
      <c r="P155" s="13"/>
    </row>
    <row r="156" spans="1:16" ht="11.25">
      <c r="A156" s="83"/>
      <c r="B156" s="97"/>
      <c r="C156" s="98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27"/>
      <c r="O156" s="27"/>
      <c r="P156" s="13"/>
    </row>
    <row r="157" spans="1:16" ht="11.25">
      <c r="A157" s="83"/>
      <c r="B157" s="97"/>
      <c r="C157" s="98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7"/>
      <c r="O157" s="27"/>
      <c r="P157" s="13"/>
    </row>
    <row r="158" spans="1:16" ht="11.25">
      <c r="A158" s="83"/>
      <c r="B158" s="97"/>
      <c r="C158" s="98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27"/>
      <c r="O158" s="27"/>
      <c r="P158" s="13"/>
    </row>
    <row r="159" spans="1:16" ht="11.25">
      <c r="A159" s="83"/>
      <c r="B159" s="97"/>
      <c r="C159" s="98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27"/>
      <c r="O159" s="27"/>
      <c r="P159" s="13"/>
    </row>
    <row r="160" spans="1:16" ht="11.25">
      <c r="A160" s="13"/>
      <c r="B160" s="27"/>
      <c r="C160" s="40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27"/>
      <c r="O160" s="27"/>
      <c r="P160" s="13"/>
    </row>
    <row r="161" spans="1:16" ht="11.25">
      <c r="A161" s="13"/>
      <c r="B161" s="27"/>
      <c r="C161" s="40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27"/>
      <c r="O161" s="27"/>
      <c r="P161" s="13"/>
    </row>
    <row r="162" spans="1:16" ht="11.25">
      <c r="A162" s="13"/>
      <c r="B162" s="27"/>
      <c r="C162" s="4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27"/>
      <c r="O162" s="27"/>
      <c r="P162" s="13"/>
    </row>
    <row r="163" spans="1:16" ht="11.25">
      <c r="A163" s="13"/>
      <c r="B163" s="27"/>
      <c r="C163" s="40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27"/>
      <c r="O163" s="27"/>
      <c r="P163" s="13"/>
    </row>
    <row r="164" spans="1:16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27"/>
      <c r="O164" s="27"/>
      <c r="P164" s="13"/>
    </row>
    <row r="165" spans="1:16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7"/>
      <c r="O165" s="27"/>
      <c r="P165" s="13"/>
    </row>
    <row r="166" spans="1:16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27"/>
      <c r="O166" s="27"/>
      <c r="P166" s="13"/>
    </row>
    <row r="167" spans="1:16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27"/>
      <c r="O167" s="27"/>
      <c r="P167" s="13"/>
    </row>
    <row r="168" spans="1:16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27"/>
      <c r="O168" s="27"/>
      <c r="P168" s="13"/>
    </row>
    <row r="169" spans="1:16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27"/>
      <c r="O169" s="27"/>
      <c r="P169" s="13"/>
    </row>
    <row r="170" spans="1:16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7"/>
      <c r="O170" s="27"/>
      <c r="P170" s="13"/>
    </row>
    <row r="171" spans="1:16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7"/>
      <c r="O171" s="27"/>
      <c r="P171" s="13"/>
    </row>
    <row r="172" spans="1:16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27"/>
      <c r="O172" s="27"/>
      <c r="P172" s="13"/>
    </row>
    <row r="173" spans="1:16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27"/>
      <c r="O173" s="27"/>
      <c r="P173" s="13"/>
    </row>
    <row r="174" spans="1:16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27"/>
      <c r="N174" s="40"/>
      <c r="O174" s="27"/>
      <c r="P174" s="13"/>
    </row>
    <row r="175" spans="1:16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27"/>
      <c r="O175" s="27"/>
      <c r="P175" s="13"/>
    </row>
    <row r="176" spans="1:16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27"/>
      <c r="O176" s="27"/>
      <c r="P176" s="13"/>
    </row>
    <row r="177" spans="1:16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27"/>
      <c r="O177" s="27"/>
      <c r="P177" s="13"/>
    </row>
    <row r="178" spans="1:16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27"/>
      <c r="O178" s="27"/>
      <c r="P178" s="13"/>
    </row>
    <row r="179" spans="1:16" ht="19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27"/>
      <c r="N179" s="40"/>
      <c r="O179" s="27"/>
      <c r="P179" s="13"/>
    </row>
    <row r="180" spans="1:16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27"/>
      <c r="N180" s="40"/>
      <c r="O180" s="27"/>
      <c r="P180" s="13"/>
    </row>
    <row r="181" spans="1:16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27"/>
      <c r="N181" s="40"/>
      <c r="O181" s="27"/>
      <c r="P181" s="13"/>
    </row>
    <row r="182" spans="1:16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27"/>
      <c r="N182" s="40"/>
      <c r="O182" s="27"/>
      <c r="P182" s="13"/>
    </row>
    <row r="183" spans="1:16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27"/>
      <c r="N183" s="40"/>
      <c r="O183" s="27"/>
      <c r="P183" s="13"/>
    </row>
    <row r="184" spans="1:16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7"/>
      <c r="O184" s="27"/>
      <c r="P184" s="13"/>
    </row>
    <row r="185" spans="1:16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27"/>
      <c r="O185" s="27"/>
      <c r="P185" s="13"/>
    </row>
    <row r="186" spans="1:16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27"/>
      <c r="O186" s="27"/>
      <c r="P186" s="13"/>
    </row>
    <row r="187" spans="1:16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27"/>
      <c r="O187" s="27"/>
      <c r="P187" s="13"/>
    </row>
    <row r="188" spans="1:16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27"/>
      <c r="O188" s="27"/>
      <c r="P188" s="13"/>
    </row>
    <row r="189" spans="1:16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27"/>
      <c r="O189" s="27"/>
      <c r="P189" s="13"/>
    </row>
    <row r="190" spans="1:16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27"/>
      <c r="O190" s="27"/>
      <c r="P190" s="13"/>
    </row>
    <row r="191" spans="1:16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27"/>
      <c r="O191" s="27"/>
      <c r="P191" s="13"/>
    </row>
    <row r="192" spans="1:16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27"/>
      <c r="O192" s="27"/>
      <c r="P192" s="13"/>
    </row>
    <row r="193" spans="1:16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27"/>
      <c r="O193" s="27"/>
      <c r="P193" s="13"/>
    </row>
    <row r="194" spans="1:16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27"/>
      <c r="O194" s="27"/>
      <c r="P194" s="13"/>
    </row>
    <row r="195" spans="1:16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27"/>
      <c r="O195" s="27"/>
      <c r="P195" s="13"/>
    </row>
    <row r="196" spans="1:16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27"/>
      <c r="O196" s="27"/>
      <c r="P196" s="13"/>
    </row>
    <row r="197" spans="1:16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7"/>
      <c r="O197" s="27"/>
      <c r="P197" s="13"/>
    </row>
    <row r="198" spans="1:16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27"/>
      <c r="O198" s="27"/>
      <c r="P198" s="13"/>
    </row>
    <row r="199" spans="1:16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27"/>
      <c r="O199" s="27"/>
      <c r="P199" s="13"/>
    </row>
    <row r="200" spans="1:16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27"/>
      <c r="O200" s="27"/>
      <c r="P200" s="13"/>
    </row>
    <row r="201" spans="1:16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27"/>
      <c r="O201" s="27"/>
      <c r="P201" s="13"/>
    </row>
    <row r="202" spans="1:16" ht="12.75">
      <c r="A202" s="91"/>
      <c r="B202" s="13"/>
      <c r="C202" s="13"/>
      <c r="D202" s="13"/>
      <c r="E202" s="13"/>
      <c r="F202" s="13"/>
      <c r="G202" s="82"/>
      <c r="H202" s="82"/>
      <c r="I202" s="13"/>
      <c r="J202" s="13"/>
      <c r="K202" s="13"/>
      <c r="L202" s="13"/>
      <c r="M202" s="13"/>
      <c r="N202" s="27"/>
      <c r="O202" s="27"/>
      <c r="P202" s="13"/>
    </row>
    <row r="203" spans="1:16" ht="12.75">
      <c r="A203" s="91"/>
      <c r="B203" s="13"/>
      <c r="C203" s="13"/>
      <c r="D203" s="13"/>
      <c r="E203" s="13"/>
      <c r="F203" s="82"/>
      <c r="G203" s="13"/>
      <c r="H203" s="13"/>
      <c r="I203" s="13"/>
      <c r="J203" s="13"/>
      <c r="K203" s="13"/>
      <c r="L203" s="13"/>
      <c r="M203" s="13"/>
      <c r="N203" s="27"/>
      <c r="O203" s="27"/>
      <c r="P203" s="13"/>
    </row>
    <row r="204" spans="1:16" ht="12.75">
      <c r="A204" s="9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27"/>
      <c r="O204" s="27"/>
      <c r="P204" s="13"/>
    </row>
    <row r="205" spans="1:16" ht="12.75">
      <c r="A205" s="9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27"/>
      <c r="O205" s="27"/>
      <c r="P205" s="13"/>
    </row>
    <row r="206" spans="1:16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27"/>
      <c r="O206" s="27"/>
      <c r="P206" s="13"/>
    </row>
    <row r="207" spans="1:16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27"/>
      <c r="O207" s="27"/>
      <c r="P207" s="13"/>
    </row>
    <row r="208" spans="1:16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27"/>
      <c r="O208" s="27"/>
      <c r="P208" s="13"/>
    </row>
    <row r="209" spans="1:16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27"/>
      <c r="O209" s="27"/>
      <c r="P209" s="13"/>
    </row>
    <row r="210" spans="1:16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7"/>
      <c r="O210" s="27"/>
      <c r="P210" s="13"/>
    </row>
    <row r="211" spans="1:16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27"/>
      <c r="O211" s="27"/>
      <c r="P211" s="13"/>
    </row>
    <row r="212" spans="1:16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27"/>
      <c r="O212" s="27"/>
      <c r="P212" s="13"/>
    </row>
    <row r="213" spans="1:16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41"/>
      <c r="L213" s="13"/>
      <c r="M213" s="13"/>
      <c r="N213" s="27"/>
      <c r="O213" s="27"/>
      <c r="P213" s="13"/>
    </row>
    <row r="214" spans="1:16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41"/>
      <c r="L214" s="13"/>
      <c r="M214" s="13"/>
      <c r="N214" s="27"/>
      <c r="O214" s="27"/>
      <c r="P214" s="13"/>
    </row>
    <row r="215" spans="1:16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41"/>
      <c r="L215" s="13"/>
      <c r="M215" s="13"/>
      <c r="N215" s="27"/>
      <c r="O215" s="27"/>
      <c r="P215" s="13"/>
    </row>
    <row r="216" spans="1:16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41"/>
      <c r="L216" s="13"/>
      <c r="M216" s="13"/>
      <c r="N216" s="27"/>
      <c r="O216" s="27"/>
      <c r="P216" s="13"/>
    </row>
    <row r="217" spans="1:16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27"/>
      <c r="O217" s="27"/>
      <c r="P217" s="13"/>
    </row>
    <row r="218" spans="1:16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27"/>
      <c r="O218" s="27"/>
      <c r="P218" s="13"/>
    </row>
    <row r="219" spans="1:16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27"/>
      <c r="O219" s="27"/>
      <c r="P219" s="13"/>
    </row>
    <row r="220" spans="1:16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27"/>
      <c r="O220" s="27"/>
      <c r="P220" s="13"/>
    </row>
    <row r="221" spans="1:16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27"/>
      <c r="O221" s="27"/>
      <c r="P221" s="13"/>
    </row>
    <row r="222" spans="1:16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7"/>
      <c r="O222" s="27"/>
      <c r="P222" s="13"/>
    </row>
    <row r="223" spans="1:16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7"/>
      <c r="O223" s="27"/>
      <c r="P223" s="13"/>
    </row>
    <row r="224" spans="1:16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27"/>
      <c r="O224" s="27"/>
      <c r="P224" s="13"/>
    </row>
    <row r="225" spans="1:16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27"/>
      <c r="O225" s="27"/>
      <c r="P225" s="13"/>
    </row>
    <row r="226" spans="1:16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27"/>
      <c r="O226" s="27"/>
      <c r="P226" s="13"/>
    </row>
    <row r="227" spans="1:16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27"/>
      <c r="O227" s="27"/>
      <c r="P227" s="13"/>
    </row>
    <row r="228" spans="1:16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27"/>
      <c r="O228" s="27"/>
      <c r="P228" s="13"/>
    </row>
    <row r="229" spans="1:16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27"/>
      <c r="O229" s="27"/>
      <c r="P229" s="13"/>
    </row>
    <row r="230" spans="1:16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27"/>
      <c r="O230" s="27"/>
      <c r="P230" s="13"/>
    </row>
    <row r="231" spans="1:16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27"/>
      <c r="O231" s="27"/>
      <c r="P231" s="13"/>
    </row>
    <row r="232" spans="1:16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27"/>
      <c r="O232" s="27"/>
      <c r="P232" s="13"/>
    </row>
    <row r="233" spans="1:16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27"/>
      <c r="O233" s="27"/>
      <c r="P233" s="13"/>
    </row>
    <row r="234" spans="1:16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27"/>
      <c r="O234" s="27"/>
      <c r="P234" s="13"/>
    </row>
    <row r="235" spans="1:16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27"/>
      <c r="O235" s="27"/>
      <c r="P235" s="13"/>
    </row>
    <row r="236" spans="1:16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7"/>
      <c r="O236" s="27"/>
      <c r="P236" s="13"/>
    </row>
    <row r="237" spans="1:16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27"/>
      <c r="O237" s="27"/>
      <c r="P237" s="13"/>
    </row>
    <row r="238" spans="1:16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27"/>
      <c r="O238" s="27"/>
      <c r="P238" s="13"/>
    </row>
    <row r="239" spans="1:16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27"/>
      <c r="O239" s="27"/>
      <c r="P239" s="13"/>
    </row>
    <row r="240" spans="1:16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27"/>
      <c r="O240" s="27"/>
      <c r="P240" s="13"/>
    </row>
    <row r="241" spans="1:16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27"/>
      <c r="O241" s="27"/>
      <c r="P241" s="13"/>
    </row>
    <row r="242" spans="1:16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27"/>
      <c r="O242" s="27"/>
      <c r="P242" s="13"/>
    </row>
    <row r="243" spans="1:16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27"/>
      <c r="O243" s="27"/>
      <c r="P243" s="13"/>
    </row>
    <row r="244" spans="1:16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27"/>
      <c r="O244" s="27"/>
      <c r="P244" s="13"/>
    </row>
    <row r="245" spans="1:16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27"/>
      <c r="O245" s="27"/>
      <c r="P245" s="13"/>
    </row>
    <row r="246" spans="1:16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27"/>
      <c r="O246" s="27"/>
      <c r="P246" s="13"/>
    </row>
    <row r="247" spans="1:16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27"/>
      <c r="O247" s="27"/>
      <c r="P247" s="13"/>
    </row>
    <row r="248" spans="1:16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27"/>
      <c r="O248" s="27"/>
      <c r="P248" s="13"/>
    </row>
    <row r="249" spans="1:16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7"/>
      <c r="O249" s="27"/>
      <c r="P249" s="13"/>
    </row>
    <row r="250" spans="1:16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27"/>
      <c r="O250" s="27"/>
      <c r="P250" s="13"/>
    </row>
    <row r="251" spans="1:16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27"/>
      <c r="O251" s="27"/>
      <c r="P251" s="13"/>
    </row>
    <row r="252" spans="1:16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27"/>
      <c r="O252" s="27"/>
      <c r="P252" s="13"/>
    </row>
    <row r="253" spans="1:16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27"/>
      <c r="O253" s="27"/>
      <c r="P253" s="13"/>
    </row>
    <row r="254" spans="1:16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27"/>
      <c r="O254" s="27"/>
      <c r="P254" s="13"/>
    </row>
    <row r="255" spans="1:16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27"/>
      <c r="O255" s="27"/>
      <c r="P255" s="13"/>
    </row>
    <row r="256" spans="1:16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27"/>
      <c r="O256" s="27"/>
      <c r="P256" s="13"/>
    </row>
    <row r="257" spans="1:16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27"/>
      <c r="O257" s="27"/>
      <c r="P257" s="13"/>
    </row>
    <row r="258" spans="1:16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27"/>
      <c r="O258" s="27"/>
      <c r="P258" s="13"/>
    </row>
    <row r="259" spans="1:16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27"/>
      <c r="O259" s="27"/>
      <c r="P259" s="13"/>
    </row>
    <row r="260" spans="1:16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27"/>
      <c r="O260" s="27"/>
      <c r="P260" s="13"/>
    </row>
    <row r="261" spans="1:16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27"/>
      <c r="O261" s="27"/>
      <c r="P261" s="13"/>
    </row>
    <row r="262" spans="1:16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7"/>
      <c r="O262" s="27"/>
      <c r="P262" s="13"/>
    </row>
    <row r="263" spans="1:16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27"/>
      <c r="O263" s="27"/>
      <c r="P263" s="13"/>
    </row>
    <row r="264" spans="1:16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27"/>
      <c r="O264" s="27"/>
      <c r="P264" s="13"/>
    </row>
    <row r="265" spans="1:16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27"/>
      <c r="O265" s="27"/>
      <c r="P265" s="13"/>
    </row>
    <row r="266" spans="1:16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27"/>
      <c r="O266" s="27"/>
      <c r="P266" s="13"/>
    </row>
    <row r="267" spans="1:16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27"/>
      <c r="O267" s="27"/>
      <c r="P267" s="13"/>
    </row>
    <row r="268" spans="1:16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27"/>
      <c r="O268" s="27"/>
      <c r="P268" s="13"/>
    </row>
    <row r="269" spans="1:16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27"/>
      <c r="O269" s="27"/>
      <c r="P269" s="13"/>
    </row>
    <row r="270" spans="1:16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27"/>
      <c r="O270" s="27"/>
      <c r="P270" s="13"/>
    </row>
    <row r="271" spans="1:16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27"/>
      <c r="O271" s="27"/>
      <c r="P271" s="13"/>
    </row>
    <row r="272" spans="1:16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27"/>
      <c r="O272" s="27"/>
      <c r="P272" s="13"/>
    </row>
    <row r="273" spans="1:16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27"/>
      <c r="O273" s="27"/>
      <c r="P273" s="13"/>
    </row>
    <row r="274" spans="1:16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27"/>
      <c r="O274" s="27"/>
      <c r="P274" s="13"/>
    </row>
    <row r="275" spans="1:16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7"/>
      <c r="O275" s="27"/>
      <c r="P275" s="13"/>
    </row>
    <row r="276" spans="1:16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27"/>
      <c r="O276" s="27"/>
      <c r="P276" s="13"/>
    </row>
    <row r="277" spans="1:16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27"/>
      <c r="O277" s="27"/>
      <c r="P277" s="13"/>
    </row>
    <row r="278" spans="1:16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27"/>
      <c r="O278" s="27"/>
      <c r="P278" s="13"/>
    </row>
    <row r="279" spans="1:16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27"/>
      <c r="O279" s="27"/>
      <c r="P279" s="13"/>
    </row>
    <row r="280" spans="1:16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27"/>
      <c r="O280" s="27"/>
      <c r="P280" s="13"/>
    </row>
    <row r="281" spans="1:16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27"/>
      <c r="O281" s="27"/>
      <c r="P281" s="13"/>
    </row>
    <row r="282" spans="1:16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27"/>
      <c r="O282" s="27"/>
      <c r="P282" s="13"/>
    </row>
    <row r="283" spans="1:16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27"/>
      <c r="O283" s="27"/>
      <c r="P283" s="13"/>
    </row>
    <row r="284" spans="1:16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27"/>
      <c r="O284" s="27"/>
      <c r="P284" s="13"/>
    </row>
    <row r="285" spans="1:16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27"/>
      <c r="O285" s="27"/>
      <c r="P285" s="13"/>
    </row>
    <row r="286" spans="1:16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27"/>
      <c r="O286" s="27"/>
      <c r="P286" s="13"/>
    </row>
    <row r="287" spans="1:16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27"/>
      <c r="O287" s="27"/>
      <c r="P287" s="13"/>
    </row>
    <row r="288" spans="1:16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27"/>
      <c r="O288" s="27"/>
      <c r="P288" s="13"/>
    </row>
    <row r="289" spans="1:16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27"/>
      <c r="O289" s="27"/>
      <c r="P289" s="13"/>
    </row>
    <row r="290" spans="1:16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27"/>
      <c r="O290" s="27"/>
      <c r="P290" s="13"/>
    </row>
    <row r="291" spans="1:16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27"/>
      <c r="O291" s="27"/>
      <c r="P291" s="13"/>
    </row>
    <row r="292" spans="1:16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27"/>
      <c r="O292" s="27"/>
      <c r="P292" s="13"/>
    </row>
    <row r="293" spans="1:16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27"/>
      <c r="O293" s="27"/>
      <c r="P293" s="13"/>
    </row>
    <row r="294" spans="1:16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27"/>
      <c r="O294" s="27"/>
      <c r="P294" s="13"/>
    </row>
    <row r="295" spans="1:16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27"/>
      <c r="O295" s="27"/>
      <c r="P295" s="13"/>
    </row>
    <row r="296" spans="1:16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27"/>
      <c r="O296" s="27"/>
      <c r="P296" s="13"/>
    </row>
    <row r="297" spans="1:16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27"/>
      <c r="O297" s="27"/>
      <c r="P297" s="13"/>
    </row>
    <row r="298" spans="1:16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27"/>
      <c r="O298" s="27"/>
      <c r="P298" s="13"/>
    </row>
    <row r="299" spans="1:16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27"/>
      <c r="O299" s="27"/>
      <c r="P299" s="13"/>
    </row>
    <row r="300" spans="1:16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27"/>
      <c r="O300" s="27"/>
      <c r="P300" s="13"/>
    </row>
    <row r="301" spans="1:16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7"/>
      <c r="O301" s="27"/>
      <c r="P301" s="13"/>
    </row>
    <row r="302" spans="1:16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7"/>
      <c r="O302" s="27"/>
      <c r="P302" s="13"/>
    </row>
    <row r="303" spans="1:16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27"/>
      <c r="O303" s="27"/>
      <c r="P303" s="13"/>
    </row>
    <row r="304" spans="1:16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27"/>
      <c r="O304" s="27"/>
      <c r="P304" s="13"/>
    </row>
    <row r="305" spans="1:16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27"/>
      <c r="O305" s="27"/>
      <c r="P305" s="13"/>
    </row>
    <row r="306" spans="1:16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27"/>
      <c r="O306" s="27"/>
      <c r="P306" s="13"/>
    </row>
    <row r="307" spans="1:16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27"/>
      <c r="O307" s="27"/>
      <c r="P307" s="13"/>
    </row>
    <row r="308" spans="1:16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27"/>
      <c r="O308" s="27"/>
      <c r="P308" s="13"/>
    </row>
    <row r="309" spans="1:16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27"/>
      <c r="O309" s="27"/>
      <c r="P309" s="13"/>
    </row>
    <row r="310" spans="1:16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27"/>
      <c r="O310" s="27"/>
      <c r="P310" s="13"/>
    </row>
    <row r="311" spans="1:16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27"/>
      <c r="O311" s="27"/>
      <c r="P311" s="13"/>
    </row>
    <row r="312" spans="1:16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27"/>
      <c r="O312" s="27"/>
      <c r="P312" s="13"/>
    </row>
    <row r="313" spans="1:16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27"/>
      <c r="O313" s="27"/>
      <c r="P313" s="13"/>
    </row>
    <row r="314" spans="1:16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27"/>
      <c r="O314" s="27"/>
      <c r="P314" s="13"/>
    </row>
    <row r="315" spans="1:16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27"/>
      <c r="O315" s="27"/>
      <c r="P315" s="13"/>
    </row>
    <row r="316" spans="1:16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27"/>
      <c r="O316" s="27"/>
      <c r="P316" s="13"/>
    </row>
    <row r="317" spans="1:16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27"/>
      <c r="O317" s="27"/>
      <c r="P317" s="13"/>
    </row>
    <row r="318" spans="1:16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27"/>
      <c r="O318" s="27"/>
      <c r="P318" s="13"/>
    </row>
    <row r="319" spans="1:16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27"/>
      <c r="O319" s="27"/>
      <c r="P319" s="13"/>
    </row>
    <row r="320" spans="1:16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27"/>
      <c r="O320" s="27"/>
      <c r="P320" s="13"/>
    </row>
    <row r="321" spans="1:16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27"/>
      <c r="O321" s="27"/>
      <c r="P321" s="13"/>
    </row>
    <row r="322" spans="1:16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27"/>
      <c r="O322" s="27"/>
      <c r="P322" s="13"/>
    </row>
    <row r="323" spans="1:16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27"/>
      <c r="O323" s="27"/>
      <c r="P323" s="13"/>
    </row>
    <row r="324" spans="1:16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27"/>
      <c r="O324" s="27"/>
      <c r="P324" s="13"/>
    </row>
    <row r="325" spans="1:16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27"/>
      <c r="O325" s="27"/>
      <c r="P325" s="13"/>
    </row>
    <row r="326" spans="1:16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27"/>
      <c r="O326" s="27"/>
      <c r="P326" s="13"/>
    </row>
    <row r="327" spans="1:16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27"/>
      <c r="O327" s="27"/>
      <c r="P327" s="13"/>
    </row>
    <row r="328" spans="1:16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27"/>
      <c r="O328" s="27"/>
      <c r="P328" s="13"/>
    </row>
    <row r="329" spans="1:16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27"/>
      <c r="O329" s="27"/>
      <c r="P329" s="13"/>
    </row>
    <row r="330" spans="1:16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27"/>
      <c r="O330" s="27"/>
      <c r="P330" s="13"/>
    </row>
    <row r="331" spans="1:16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27"/>
      <c r="O331" s="27"/>
      <c r="P331" s="13"/>
    </row>
    <row r="332" spans="1:16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27"/>
      <c r="O332" s="27"/>
      <c r="P332" s="13"/>
    </row>
    <row r="333" spans="1:16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27"/>
      <c r="O333" s="27"/>
      <c r="P333" s="13"/>
    </row>
    <row r="334" spans="1:16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27"/>
      <c r="O334" s="27"/>
      <c r="P334" s="13"/>
    </row>
    <row r="335" spans="1:16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27"/>
      <c r="O335" s="27"/>
      <c r="P335" s="13"/>
    </row>
    <row r="336" spans="1:16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27"/>
      <c r="O336" s="27"/>
      <c r="P336" s="13"/>
    </row>
    <row r="337" spans="1:16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27"/>
      <c r="O337" s="27"/>
      <c r="P337" s="13"/>
    </row>
    <row r="338" spans="1:16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27"/>
      <c r="O338" s="27"/>
      <c r="P338" s="13"/>
    </row>
    <row r="339" spans="1:16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27"/>
      <c r="O339" s="27"/>
      <c r="P339" s="13"/>
    </row>
    <row r="340" spans="1:16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27"/>
      <c r="O340" s="27"/>
      <c r="P340" s="13"/>
    </row>
    <row r="341" spans="1:16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27"/>
      <c r="O341" s="27"/>
      <c r="P341" s="13"/>
    </row>
    <row r="342" spans="1:16" ht="11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27"/>
      <c r="O342" s="27"/>
      <c r="P342" s="13"/>
    </row>
    <row r="343" spans="1:16" ht="11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27"/>
      <c r="O343" s="27"/>
      <c r="P343" s="13"/>
    </row>
    <row r="344" spans="1:16" ht="11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27"/>
      <c r="O344" s="27"/>
      <c r="P344" s="13"/>
    </row>
    <row r="345" spans="1:16" ht="11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27"/>
      <c r="O345" s="27"/>
      <c r="P345" s="13"/>
    </row>
    <row r="346" spans="1:16" ht="11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27"/>
      <c r="O346" s="27"/>
      <c r="P346" s="13"/>
    </row>
    <row r="347" spans="1:16" ht="11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27"/>
      <c r="O347" s="27"/>
      <c r="P347" s="13"/>
    </row>
    <row r="348" spans="1:16" ht="11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27"/>
      <c r="O348" s="27"/>
      <c r="P348" s="13"/>
    </row>
    <row r="349" spans="1:16" ht="11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27"/>
      <c r="O349" s="27"/>
      <c r="P349" s="13"/>
    </row>
    <row r="350" spans="1:16" ht="11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27"/>
      <c r="O350" s="27"/>
      <c r="P350" s="13"/>
    </row>
    <row r="351" spans="1:16" ht="11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27"/>
      <c r="O351" s="27"/>
      <c r="P351" s="13"/>
    </row>
    <row r="352" spans="1:16" ht="11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27"/>
      <c r="O352" s="27"/>
      <c r="P352" s="13"/>
    </row>
    <row r="353" spans="1:16" ht="11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27"/>
      <c r="O353" s="27"/>
      <c r="P353" s="13"/>
    </row>
    <row r="354" spans="1:16" ht="11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27"/>
      <c r="O354" s="27"/>
      <c r="P354" s="13"/>
    </row>
    <row r="355" spans="1:16" ht="11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27"/>
      <c r="O355" s="27"/>
      <c r="P355" s="13"/>
    </row>
    <row r="356" spans="1:16" ht="11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27"/>
      <c r="O356" s="27"/>
      <c r="P356" s="13"/>
    </row>
    <row r="357" spans="1:16" ht="11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27"/>
      <c r="O357" s="27"/>
      <c r="P357" s="13"/>
    </row>
    <row r="358" spans="1:16" ht="11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27"/>
      <c r="O358" s="27"/>
      <c r="P358" s="13"/>
    </row>
    <row r="359" spans="1:16" ht="11.25">
      <c r="A359" s="13"/>
      <c r="B359" s="13"/>
      <c r="C359" s="13"/>
      <c r="D359" s="13"/>
      <c r="E359" s="13"/>
      <c r="I359" s="13"/>
      <c r="J359" s="13"/>
      <c r="K359" s="13"/>
      <c r="L359" s="13"/>
      <c r="M359" s="13"/>
      <c r="N359" s="27"/>
      <c r="O359" s="27"/>
      <c r="P359" s="13"/>
    </row>
    <row r="360" spans="1:16" ht="11.25">
      <c r="A360" s="13"/>
      <c r="B360" s="13"/>
      <c r="C360" s="13"/>
      <c r="D360" s="13"/>
      <c r="E360" s="13"/>
      <c r="I360" s="13"/>
      <c r="J360" s="13"/>
      <c r="K360" s="13"/>
      <c r="L360" s="13"/>
      <c r="M360" s="13"/>
      <c r="N360" s="27"/>
      <c r="O360" s="27"/>
      <c r="P360" s="13"/>
    </row>
    <row r="361" spans="1:16" ht="11.25">
      <c r="A361" s="13"/>
      <c r="B361" s="13"/>
      <c r="C361" s="13"/>
      <c r="D361" s="13"/>
      <c r="E361" s="13"/>
      <c r="I361" s="13"/>
      <c r="J361" s="13"/>
      <c r="K361" s="13"/>
      <c r="L361" s="13"/>
      <c r="M361" s="13"/>
      <c r="N361" s="27"/>
      <c r="O361" s="27"/>
      <c r="P361" s="13"/>
    </row>
    <row r="362" spans="1:16" ht="11.25">
      <c r="A362" s="13"/>
      <c r="B362" s="13"/>
      <c r="C362" s="13"/>
      <c r="D362" s="13"/>
      <c r="E362" s="13"/>
      <c r="I362" s="13"/>
      <c r="J362" s="13"/>
      <c r="K362" s="13"/>
      <c r="L362" s="13"/>
      <c r="M362" s="13"/>
      <c r="N362" s="27"/>
      <c r="O362" s="27"/>
      <c r="P362" s="13"/>
    </row>
    <row r="363" spans="1:16" ht="11.25">
      <c r="A363" s="13"/>
      <c r="B363" s="13"/>
      <c r="C363" s="13"/>
      <c r="D363" s="13"/>
      <c r="E363" s="13"/>
      <c r="I363" s="13"/>
      <c r="J363" s="13"/>
      <c r="K363" s="13"/>
      <c r="L363" s="13"/>
      <c r="M363" s="13"/>
      <c r="N363" s="27"/>
      <c r="O363" s="27"/>
      <c r="P363" s="13"/>
    </row>
    <row r="364" spans="1:16" ht="11.25">
      <c r="A364" s="13"/>
      <c r="B364" s="13"/>
      <c r="C364" s="13"/>
      <c r="D364" s="13"/>
      <c r="E364" s="13"/>
      <c r="I364" s="13"/>
      <c r="J364" s="13"/>
      <c r="K364" s="13"/>
      <c r="L364" s="13"/>
      <c r="M364" s="13"/>
      <c r="N364" s="27"/>
      <c r="O364" s="27"/>
      <c r="P364" s="13"/>
    </row>
    <row r="365" spans="1:16" ht="11.25">
      <c r="A365" s="13"/>
      <c r="B365" s="13"/>
      <c r="C365" s="13"/>
      <c r="D365" s="13"/>
      <c r="E365" s="13"/>
      <c r="K365" s="13"/>
      <c r="L365" s="13"/>
      <c r="M365" s="13"/>
      <c r="N365" s="27"/>
      <c r="O365" s="27"/>
      <c r="P365" s="13"/>
    </row>
    <row r="366" spans="1:16" ht="11.25">
      <c r="A366" s="13"/>
      <c r="B366" s="13"/>
      <c r="C366" s="13"/>
      <c r="D366" s="13"/>
      <c r="E366" s="13"/>
      <c r="K366" s="13"/>
      <c r="L366" s="13"/>
      <c r="M366" s="13"/>
      <c r="N366" s="27"/>
      <c r="O366" s="27"/>
      <c r="P366" s="13"/>
    </row>
    <row r="367" spans="1:16" ht="11.25">
      <c r="A367" s="13"/>
      <c r="B367" s="13"/>
      <c r="C367" s="13"/>
      <c r="D367" s="13"/>
      <c r="E367" s="13"/>
      <c r="K367" s="13"/>
      <c r="L367" s="13"/>
      <c r="M367" s="13"/>
      <c r="N367" s="27"/>
      <c r="O367" s="27"/>
      <c r="P367" s="13"/>
    </row>
    <row r="368" spans="1:16" ht="11.25">
      <c r="A368" s="13"/>
      <c r="B368" s="13"/>
      <c r="C368" s="13"/>
      <c r="D368" s="13"/>
      <c r="E368" s="13"/>
      <c r="K368" s="13"/>
      <c r="L368" s="13"/>
      <c r="M368" s="13"/>
      <c r="N368" s="27"/>
      <c r="O368" s="27"/>
      <c r="P368" s="13"/>
    </row>
  </sheetData>
  <sheetProtection/>
  <mergeCells count="121">
    <mergeCell ref="L40:O40"/>
    <mergeCell ref="L41:M41"/>
    <mergeCell ref="L36:M36"/>
    <mergeCell ref="L35:M35"/>
    <mergeCell ref="L34:M34"/>
    <mergeCell ref="L42:M42"/>
    <mergeCell ref="L43:M43"/>
    <mergeCell ref="A1:D1"/>
    <mergeCell ref="F1:N1"/>
    <mergeCell ref="A36:B36"/>
    <mergeCell ref="A37:B37"/>
    <mergeCell ref="L31:O31"/>
    <mergeCell ref="L37:M37"/>
    <mergeCell ref="A29:C29"/>
    <mergeCell ref="A30:C30"/>
    <mergeCell ref="F49:J49"/>
    <mergeCell ref="H50:J50"/>
    <mergeCell ref="B59:L59"/>
    <mergeCell ref="A38:B38"/>
    <mergeCell ref="L46:M46"/>
    <mergeCell ref="L32:M32"/>
    <mergeCell ref="L33:M33"/>
    <mergeCell ref="L45:M45"/>
    <mergeCell ref="L38:N38"/>
    <mergeCell ref="L44:M44"/>
    <mergeCell ref="F65:G65"/>
    <mergeCell ref="F66:G66"/>
    <mergeCell ref="F67:G67"/>
    <mergeCell ref="F68:G68"/>
    <mergeCell ref="L47:N47"/>
    <mergeCell ref="F62:G62"/>
    <mergeCell ref="F63:G63"/>
    <mergeCell ref="F64:G64"/>
    <mergeCell ref="F60:G60"/>
    <mergeCell ref="F61:G61"/>
    <mergeCell ref="F73:G73"/>
    <mergeCell ref="F74:G74"/>
    <mergeCell ref="F75:G75"/>
    <mergeCell ref="F76:G76"/>
    <mergeCell ref="F69:G69"/>
    <mergeCell ref="F70:G70"/>
    <mergeCell ref="F71:G71"/>
    <mergeCell ref="F72:G72"/>
    <mergeCell ref="F81:G81"/>
    <mergeCell ref="F82:G82"/>
    <mergeCell ref="F83:G83"/>
    <mergeCell ref="F84:G84"/>
    <mergeCell ref="F77:G77"/>
    <mergeCell ref="F78:G78"/>
    <mergeCell ref="F79:G79"/>
    <mergeCell ref="F80:G80"/>
    <mergeCell ref="F89:G89"/>
    <mergeCell ref="F90:G90"/>
    <mergeCell ref="F91:G91"/>
    <mergeCell ref="F92:G92"/>
    <mergeCell ref="F85:G85"/>
    <mergeCell ref="F86:G86"/>
    <mergeCell ref="F87:G87"/>
    <mergeCell ref="F88:G88"/>
    <mergeCell ref="F97:G97"/>
    <mergeCell ref="F98:G98"/>
    <mergeCell ref="F99:G99"/>
    <mergeCell ref="F100:G100"/>
    <mergeCell ref="F93:G93"/>
    <mergeCell ref="F94:G94"/>
    <mergeCell ref="F95:G95"/>
    <mergeCell ref="F96:G96"/>
    <mergeCell ref="F105:G105"/>
    <mergeCell ref="F106:G106"/>
    <mergeCell ref="F107:G107"/>
    <mergeCell ref="F108:G108"/>
    <mergeCell ref="F101:G101"/>
    <mergeCell ref="F102:G102"/>
    <mergeCell ref="F103:G103"/>
    <mergeCell ref="F104:G104"/>
    <mergeCell ref="F113:G113"/>
    <mergeCell ref="F114:G114"/>
    <mergeCell ref="F115:G115"/>
    <mergeCell ref="F116:G116"/>
    <mergeCell ref="F109:G109"/>
    <mergeCell ref="F110:G110"/>
    <mergeCell ref="F111:G111"/>
    <mergeCell ref="F112:G112"/>
    <mergeCell ref="F121:G121"/>
    <mergeCell ref="F122:G122"/>
    <mergeCell ref="F123:G123"/>
    <mergeCell ref="F124:G124"/>
    <mergeCell ref="F117:G117"/>
    <mergeCell ref="F118:G118"/>
    <mergeCell ref="F119:G119"/>
    <mergeCell ref="F120:G120"/>
    <mergeCell ref="F129:G129"/>
    <mergeCell ref="F130:G130"/>
    <mergeCell ref="F131:G131"/>
    <mergeCell ref="F132:G132"/>
    <mergeCell ref="F125:G125"/>
    <mergeCell ref="F126:G126"/>
    <mergeCell ref="F127:G127"/>
    <mergeCell ref="F128:G128"/>
    <mergeCell ref="F137:G137"/>
    <mergeCell ref="F138:G138"/>
    <mergeCell ref="F139:G139"/>
    <mergeCell ref="F140:G140"/>
    <mergeCell ref="F133:G133"/>
    <mergeCell ref="F134:G134"/>
    <mergeCell ref="F135:G135"/>
    <mergeCell ref="F136:G136"/>
    <mergeCell ref="F148:G148"/>
    <mergeCell ref="F141:G141"/>
    <mergeCell ref="F142:G142"/>
    <mergeCell ref="F143:G143"/>
    <mergeCell ref="F144:G144"/>
    <mergeCell ref="F145:G145"/>
    <mergeCell ref="F146:G146"/>
    <mergeCell ref="F147:G147"/>
    <mergeCell ref="F153:G153"/>
    <mergeCell ref="F154:G154"/>
    <mergeCell ref="F149:G149"/>
    <mergeCell ref="F150:G150"/>
    <mergeCell ref="F151:G151"/>
    <mergeCell ref="F152:G152"/>
  </mergeCells>
  <printOptions/>
  <pageMargins left="0.3937007874015748" right="0.3937007874015748" top="0.5905511811023623" bottom="0.5905511811023623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="150" zoomScaleNormal="150" zoomScalePageLayoutView="0" workbookViewId="0" topLeftCell="A1">
      <selection activeCell="B3" sqref="B3"/>
    </sheetView>
  </sheetViews>
  <sheetFormatPr defaultColWidth="9.00390625" defaultRowHeight="12.75"/>
  <cols>
    <col min="1" max="1" width="25.125" style="0" customWidth="1"/>
    <col min="2" max="2" width="7.875" style="126" bestFit="1" customWidth="1"/>
    <col min="3" max="3" width="7.00390625" style="0" bestFit="1" customWidth="1"/>
    <col min="4" max="4" width="2.125" style="0" customWidth="1"/>
    <col min="5" max="5" width="33.125" style="0" customWidth="1"/>
    <col min="6" max="6" width="6.00390625" style="0" customWidth="1"/>
    <col min="8" max="8" width="2.00390625" style="0" customWidth="1"/>
    <col min="9" max="9" width="20.125" style="0" customWidth="1"/>
    <col min="10" max="10" width="4.25390625" style="0" customWidth="1"/>
    <col min="11" max="11" width="6.25390625" style="0" customWidth="1"/>
    <col min="12" max="12" width="6.00390625" style="0" customWidth="1"/>
    <col min="13" max="13" width="6.125" style="0" customWidth="1"/>
    <col min="14" max="14" width="11.375" style="0" customWidth="1"/>
  </cols>
  <sheetData>
    <row r="1" spans="1:13" ht="15.75">
      <c r="A1" s="274">
        <v>2010</v>
      </c>
      <c r="B1" s="274"/>
      <c r="C1" s="274"/>
      <c r="D1" s="274"/>
      <c r="E1" s="249" t="s">
        <v>94</v>
      </c>
      <c r="F1" s="249"/>
      <c r="G1" s="249"/>
      <c r="H1" s="249"/>
      <c r="I1" s="249"/>
      <c r="J1" s="249"/>
      <c r="K1" s="249"/>
      <c r="L1" s="249"/>
      <c r="M1" s="249"/>
    </row>
    <row r="2" spans="1:10" ht="15.75">
      <c r="A2" s="1"/>
      <c r="B2" s="23"/>
      <c r="C2" s="1"/>
      <c r="D2" s="1"/>
      <c r="F2" s="122"/>
      <c r="G2" s="122"/>
      <c r="H2" s="122"/>
      <c r="I2" s="123"/>
      <c r="J2" s="85"/>
    </row>
    <row r="3" spans="1:11" ht="12.75">
      <c r="A3" s="2" t="s">
        <v>0</v>
      </c>
      <c r="B3" s="223">
        <v>0.057383</v>
      </c>
      <c r="C3" s="1"/>
      <c r="D3" s="13"/>
      <c r="E3" s="121" t="s">
        <v>84</v>
      </c>
      <c r="F3" s="1"/>
      <c r="G3" s="1"/>
      <c r="H3" s="1"/>
      <c r="I3" s="7" t="s">
        <v>69</v>
      </c>
      <c r="J3" s="7"/>
      <c r="K3" s="7"/>
    </row>
    <row r="4" spans="1:11" ht="12.75">
      <c r="A4" s="4" t="s">
        <v>1</v>
      </c>
      <c r="B4" s="224">
        <v>0.01819</v>
      </c>
      <c r="C4" s="6"/>
      <c r="D4" s="40"/>
      <c r="E4" s="2" t="s">
        <v>57</v>
      </c>
      <c r="F4" s="2">
        <v>3600</v>
      </c>
      <c r="G4" s="1"/>
      <c r="H4" s="1"/>
      <c r="I4" s="2" t="s">
        <v>93</v>
      </c>
      <c r="J4" s="2">
        <v>2000</v>
      </c>
      <c r="K4" s="38">
        <f>ROUND(B$3*J4,2)</f>
        <v>114.77</v>
      </c>
    </row>
    <row r="5" spans="1:11" ht="12.75">
      <c r="A5" s="2" t="s">
        <v>3</v>
      </c>
      <c r="B5" s="225">
        <v>0.76293</v>
      </c>
      <c r="C5" s="10">
        <v>1000</v>
      </c>
      <c r="D5" s="16"/>
      <c r="E5" s="2" t="s">
        <v>58</v>
      </c>
      <c r="F5" s="2">
        <v>3000</v>
      </c>
      <c r="G5" s="1"/>
      <c r="H5" s="1"/>
      <c r="I5" s="2" t="s">
        <v>112</v>
      </c>
      <c r="J5" s="2">
        <v>2000</v>
      </c>
      <c r="K5" s="38">
        <f>ROUND(B$3*J5,2)</f>
        <v>114.77</v>
      </c>
    </row>
    <row r="6" spans="1:11" ht="12.75">
      <c r="A6" s="2" t="s">
        <v>6</v>
      </c>
      <c r="B6" s="19">
        <v>20</v>
      </c>
      <c r="C6" s="15">
        <f aca="true" t="shared" si="0" ref="C6:C11">ROUND(B$3*B6,2)</f>
        <v>1.15</v>
      </c>
      <c r="D6" s="16"/>
      <c r="E6" s="4" t="s">
        <v>59</v>
      </c>
      <c r="F6" s="2">
        <v>3000</v>
      </c>
      <c r="G6" s="1"/>
      <c r="H6" s="1"/>
      <c r="I6" s="2" t="s">
        <v>98</v>
      </c>
      <c r="J6" s="2"/>
      <c r="K6" s="31"/>
    </row>
    <row r="7" spans="1:13" ht="12.75">
      <c r="A7" s="2" t="s">
        <v>8</v>
      </c>
      <c r="B7" s="19">
        <v>9500</v>
      </c>
      <c r="C7" s="15">
        <f t="shared" si="0"/>
        <v>545.14</v>
      </c>
      <c r="D7" s="16"/>
      <c r="E7" s="2" t="s">
        <v>60</v>
      </c>
      <c r="F7" s="2">
        <v>3000</v>
      </c>
      <c r="G7" s="1"/>
      <c r="H7" s="1"/>
      <c r="I7" s="275" t="s">
        <v>2</v>
      </c>
      <c r="J7" s="275"/>
      <c r="K7" s="275"/>
      <c r="L7" s="275"/>
      <c r="M7" s="275"/>
    </row>
    <row r="8" spans="1:13" ht="12.75">
      <c r="A8" s="4" t="s">
        <v>9</v>
      </c>
      <c r="B8" s="26">
        <v>1500</v>
      </c>
      <c r="C8" s="15">
        <f t="shared" si="0"/>
        <v>86.07</v>
      </c>
      <c r="D8" s="16"/>
      <c r="E8" s="2" t="s">
        <v>85</v>
      </c>
      <c r="F8" s="2">
        <v>2200</v>
      </c>
      <c r="G8" s="13"/>
      <c r="H8" s="13"/>
      <c r="I8" s="7" t="s">
        <v>4</v>
      </c>
      <c r="J8" s="7"/>
      <c r="K8" s="7"/>
      <c r="L8" s="12" t="s">
        <v>5</v>
      </c>
      <c r="M8" s="7"/>
    </row>
    <row r="9" spans="1:13" ht="12.75">
      <c r="A9" s="2" t="s">
        <v>11</v>
      </c>
      <c r="B9" s="19">
        <v>500</v>
      </c>
      <c r="C9" s="15">
        <f t="shared" si="0"/>
        <v>28.69</v>
      </c>
      <c r="D9" s="16"/>
      <c r="E9" s="2" t="s">
        <v>86</v>
      </c>
      <c r="F9" s="2">
        <v>1600</v>
      </c>
      <c r="G9" s="13"/>
      <c r="H9" s="13"/>
      <c r="I9" s="260" t="s">
        <v>7</v>
      </c>
      <c r="J9" s="260"/>
      <c r="K9" s="260"/>
      <c r="L9" s="19">
        <v>180</v>
      </c>
      <c r="M9" s="15">
        <f>ROUND((C$7)*(L9/100),2)</f>
        <v>981.25</v>
      </c>
    </row>
    <row r="10" spans="1:13" ht="12.75">
      <c r="A10" s="2" t="s">
        <v>12</v>
      </c>
      <c r="B10" s="19">
        <v>250</v>
      </c>
      <c r="C10" s="15">
        <f t="shared" si="0"/>
        <v>14.35</v>
      </c>
      <c r="D10" s="1"/>
      <c r="E10" s="2" t="s">
        <v>87</v>
      </c>
      <c r="F10" s="2">
        <v>1100</v>
      </c>
      <c r="G10" s="13"/>
      <c r="H10" s="13"/>
      <c r="I10" s="260" t="s">
        <v>230</v>
      </c>
      <c r="J10" s="260"/>
      <c r="K10" s="260"/>
      <c r="L10" s="19">
        <v>150</v>
      </c>
      <c r="M10" s="15">
        <f>ROUND((C$7)*(L10/100),2)</f>
        <v>817.71</v>
      </c>
    </row>
    <row r="11" spans="1:14" ht="12.75">
      <c r="A11" s="2" t="s">
        <v>95</v>
      </c>
      <c r="B11" s="19">
        <v>2660</v>
      </c>
      <c r="C11" s="19">
        <f t="shared" si="0"/>
        <v>152.64</v>
      </c>
      <c r="D11" s="1"/>
      <c r="E11" s="2" t="s">
        <v>102</v>
      </c>
      <c r="F11" s="2" t="s">
        <v>103</v>
      </c>
      <c r="G11" s="2" t="s">
        <v>104</v>
      </c>
      <c r="H11" s="13"/>
      <c r="I11" s="260" t="s">
        <v>231</v>
      </c>
      <c r="J11" s="260"/>
      <c r="K11" s="260"/>
      <c r="L11" s="19">
        <v>130</v>
      </c>
      <c r="M11" s="15">
        <f>ROUND((C$7)*(L11/100),2)</f>
        <v>708.68</v>
      </c>
      <c r="N11" s="8"/>
    </row>
    <row r="12" spans="1:15" ht="12.75">
      <c r="A12" s="282"/>
      <c r="B12" s="283"/>
      <c r="C12" s="283"/>
      <c r="D12" s="1"/>
      <c r="E12" s="2" t="s">
        <v>88</v>
      </c>
      <c r="F12" s="2">
        <v>2200</v>
      </c>
      <c r="G12" s="2">
        <v>1500</v>
      </c>
      <c r="H12" s="13"/>
      <c r="I12" s="260" t="s">
        <v>232</v>
      </c>
      <c r="J12" s="260"/>
      <c r="K12" s="260"/>
      <c r="L12" s="19">
        <v>70</v>
      </c>
      <c r="M12" s="15">
        <f>ROUND((C$7)*(L12/100),2)</f>
        <v>381.6</v>
      </c>
      <c r="N12" s="13"/>
      <c r="O12" s="13"/>
    </row>
    <row r="13" spans="1:15" ht="12.75">
      <c r="A13" s="110" t="s">
        <v>357</v>
      </c>
      <c r="B13" s="195" t="s">
        <v>5</v>
      </c>
      <c r="C13" s="110"/>
      <c r="D13" s="1"/>
      <c r="E13" s="6" t="s">
        <v>89</v>
      </c>
      <c r="F13" s="4">
        <v>1600</v>
      </c>
      <c r="G13" s="2">
        <v>1100</v>
      </c>
      <c r="H13" s="13"/>
      <c r="I13" s="260" t="s">
        <v>17</v>
      </c>
      <c r="J13" s="260"/>
      <c r="K13" s="260"/>
      <c r="L13" s="19">
        <v>40</v>
      </c>
      <c r="M13" s="15">
        <f>ROUND((C$7)*(L13/100),2)</f>
        <v>218.06</v>
      </c>
      <c r="N13" s="40"/>
      <c r="O13" s="27"/>
    </row>
    <row r="14" spans="1:15" ht="12.75">
      <c r="A14" s="2" t="s">
        <v>380</v>
      </c>
      <c r="B14" s="19">
        <v>200</v>
      </c>
      <c r="C14" s="15">
        <f aca="true" t="shared" si="1" ref="C14:C50">ROUND((C$7)*(B14/100),2)</f>
        <v>1090.28</v>
      </c>
      <c r="E14" s="6" t="s">
        <v>91</v>
      </c>
      <c r="F14" s="4">
        <v>1100</v>
      </c>
      <c r="G14" s="2">
        <v>800</v>
      </c>
      <c r="H14" s="13"/>
      <c r="I14" s="47"/>
      <c r="J14" s="47"/>
      <c r="K14" s="47"/>
      <c r="L14" s="215"/>
      <c r="M14" s="11"/>
      <c r="N14" s="40"/>
      <c r="O14" s="27"/>
    </row>
    <row r="15" spans="1:15" ht="13.5" thickBot="1">
      <c r="A15" s="2" t="s">
        <v>58</v>
      </c>
      <c r="B15" s="19">
        <v>175</v>
      </c>
      <c r="C15" s="15">
        <f t="shared" si="1"/>
        <v>954</v>
      </c>
      <c r="E15" s="6" t="s">
        <v>92</v>
      </c>
      <c r="F15" s="4">
        <v>800</v>
      </c>
      <c r="G15" s="2">
        <v>650</v>
      </c>
      <c r="H15" s="13"/>
      <c r="L15" s="266">
        <v>666</v>
      </c>
      <c r="M15" s="267"/>
      <c r="N15" s="1"/>
      <c r="O15" s="27"/>
    </row>
    <row r="16" spans="1:15" ht="12.75">
      <c r="A16" s="2" t="s">
        <v>190</v>
      </c>
      <c r="B16" s="19">
        <v>395</v>
      </c>
      <c r="C16" s="15">
        <f t="shared" si="1"/>
        <v>2153.3</v>
      </c>
      <c r="D16" s="196"/>
      <c r="E16" s="232" t="s">
        <v>368</v>
      </c>
      <c r="F16" s="231" t="s">
        <v>367</v>
      </c>
      <c r="G16" s="197"/>
      <c r="I16" s="102" t="s">
        <v>171</v>
      </c>
      <c r="J16" s="102" t="s">
        <v>5</v>
      </c>
      <c r="K16" s="102" t="s">
        <v>229</v>
      </c>
      <c r="L16" s="264" t="s">
        <v>172</v>
      </c>
      <c r="M16" s="265"/>
      <c r="N16" s="230"/>
      <c r="O16" s="27"/>
    </row>
    <row r="17" spans="1:15" ht="11.25" customHeight="1">
      <c r="A17" s="2" t="s">
        <v>59</v>
      </c>
      <c r="B17" s="19">
        <v>175</v>
      </c>
      <c r="C17" s="15">
        <f t="shared" si="1"/>
        <v>954</v>
      </c>
      <c r="D17" s="1"/>
      <c r="E17" s="2" t="s">
        <v>57</v>
      </c>
      <c r="F17" s="14">
        <v>1700</v>
      </c>
      <c r="G17" s="87">
        <f>$B$4*F17</f>
        <v>30.923000000000002</v>
      </c>
      <c r="I17" s="218" t="s">
        <v>173</v>
      </c>
      <c r="J17" s="103">
        <v>0.5</v>
      </c>
      <c r="K17" s="104" t="s">
        <v>221</v>
      </c>
      <c r="L17" s="216">
        <v>50</v>
      </c>
      <c r="M17" s="219">
        <f>ROUND(((((((+$L$15)*12)*L17)*15/100)/100)/12),2)</f>
        <v>49.95</v>
      </c>
      <c r="N17" s="222"/>
      <c r="O17" s="27"/>
    </row>
    <row r="18" spans="1:15" ht="12.75">
      <c r="A18" s="2" t="s">
        <v>113</v>
      </c>
      <c r="B18" s="107">
        <v>200</v>
      </c>
      <c r="C18" s="15">
        <f t="shared" si="1"/>
        <v>1090.28</v>
      </c>
      <c r="D18" s="13"/>
      <c r="E18" s="2" t="s">
        <v>58</v>
      </c>
      <c r="F18" s="14">
        <v>1700</v>
      </c>
      <c r="G18" s="87">
        <f aca="true" t="shared" si="2" ref="G18:G82">$B$4*F18</f>
        <v>30.923000000000002</v>
      </c>
      <c r="I18" s="104" t="s">
        <v>174</v>
      </c>
      <c r="J18" s="103">
        <v>0.1</v>
      </c>
      <c r="K18" s="104" t="s">
        <v>222</v>
      </c>
      <c r="L18" s="216">
        <v>60</v>
      </c>
      <c r="M18" s="219">
        <f aca="true" t="shared" si="3" ref="M18:M24">ROUND(((((((+$L$15)*12)*L18)*15/100)/100)/12),2)</f>
        <v>59.94</v>
      </c>
      <c r="N18" s="222"/>
      <c r="O18" s="27"/>
    </row>
    <row r="19" spans="1:15" ht="12.75">
      <c r="A19" s="2" t="s">
        <v>114</v>
      </c>
      <c r="B19" s="107">
        <v>205</v>
      </c>
      <c r="C19" s="15">
        <f t="shared" si="1"/>
        <v>1117.54</v>
      </c>
      <c r="D19" s="47"/>
      <c r="E19" s="2" t="s">
        <v>105</v>
      </c>
      <c r="F19" s="14">
        <v>2025</v>
      </c>
      <c r="G19" s="87">
        <f t="shared" si="2"/>
        <v>36.83475</v>
      </c>
      <c r="H19" s="93"/>
      <c r="I19" s="220" t="s">
        <v>175</v>
      </c>
      <c r="J19" s="105">
        <v>0.075</v>
      </c>
      <c r="K19" s="104" t="s">
        <v>223</v>
      </c>
      <c r="L19" s="216">
        <v>57.5</v>
      </c>
      <c r="M19" s="219">
        <f t="shared" si="3"/>
        <v>57.44</v>
      </c>
      <c r="N19" s="222"/>
      <c r="O19" s="27"/>
    </row>
    <row r="20" spans="1:15" ht="15.75">
      <c r="A20" s="2" t="s">
        <v>178</v>
      </c>
      <c r="B20" s="19">
        <v>145</v>
      </c>
      <c r="C20" s="15">
        <f t="shared" si="1"/>
        <v>790.45</v>
      </c>
      <c r="D20" s="13"/>
      <c r="E20" s="2" t="s">
        <v>59</v>
      </c>
      <c r="F20" s="14">
        <v>1700</v>
      </c>
      <c r="G20" s="87">
        <f t="shared" si="2"/>
        <v>30.923000000000002</v>
      </c>
      <c r="H20" s="93"/>
      <c r="I20" s="221" t="s">
        <v>176</v>
      </c>
      <c r="J20" s="103">
        <v>0.05</v>
      </c>
      <c r="K20" s="104" t="s">
        <v>224</v>
      </c>
      <c r="L20" s="216">
        <v>65</v>
      </c>
      <c r="M20" s="219">
        <f t="shared" si="3"/>
        <v>64.94</v>
      </c>
      <c r="N20" s="222"/>
      <c r="O20" s="27"/>
    </row>
    <row r="21" spans="1:15" ht="12.75">
      <c r="A21" s="2" t="s">
        <v>179</v>
      </c>
      <c r="B21" s="19">
        <v>135</v>
      </c>
      <c r="C21" s="15">
        <f t="shared" si="1"/>
        <v>735.94</v>
      </c>
      <c r="D21" s="13"/>
      <c r="E21" s="2" t="s">
        <v>114</v>
      </c>
      <c r="F21" s="14">
        <v>2600</v>
      </c>
      <c r="G21" s="87">
        <f>$B$4*F21</f>
        <v>47.294000000000004</v>
      </c>
      <c r="H21" s="93"/>
      <c r="I21" s="276"/>
      <c r="J21" s="277"/>
      <c r="K21" s="104" t="s">
        <v>225</v>
      </c>
      <c r="L21" s="217">
        <v>67.5</v>
      </c>
      <c r="M21" s="219">
        <f t="shared" si="3"/>
        <v>67.43</v>
      </c>
      <c r="N21" s="222"/>
      <c r="O21" s="27"/>
    </row>
    <row r="22" spans="1:15" ht="13.5" customHeight="1">
      <c r="A22" s="2" t="s">
        <v>191</v>
      </c>
      <c r="B22" s="19">
        <v>135</v>
      </c>
      <c r="C22" s="15">
        <f t="shared" si="1"/>
        <v>735.94</v>
      </c>
      <c r="D22" s="13"/>
      <c r="E22" s="2" t="s">
        <v>113</v>
      </c>
      <c r="F22" s="14">
        <v>1550</v>
      </c>
      <c r="G22" s="87">
        <f t="shared" si="2"/>
        <v>28.1945</v>
      </c>
      <c r="H22" s="93"/>
      <c r="I22" s="278"/>
      <c r="J22" s="279"/>
      <c r="K22" s="104" t="s">
        <v>226</v>
      </c>
      <c r="L22" s="216">
        <v>75</v>
      </c>
      <c r="M22" s="219">
        <f t="shared" si="3"/>
        <v>74.93</v>
      </c>
      <c r="N22" s="222"/>
      <c r="O22" s="91"/>
    </row>
    <row r="23" spans="1:14" ht="12.75">
      <c r="A23" s="2" t="s">
        <v>381</v>
      </c>
      <c r="B23" s="19">
        <v>135</v>
      </c>
      <c r="C23" s="15">
        <f t="shared" si="1"/>
        <v>735.94</v>
      </c>
      <c r="D23" s="13"/>
      <c r="E23" s="2" t="s">
        <v>115</v>
      </c>
      <c r="F23" s="14">
        <v>1300</v>
      </c>
      <c r="G23" s="87">
        <f t="shared" si="2"/>
        <v>23.647000000000002</v>
      </c>
      <c r="H23" s="93"/>
      <c r="I23" s="278"/>
      <c r="J23" s="279"/>
      <c r="K23" s="104" t="s">
        <v>227</v>
      </c>
      <c r="L23" s="216">
        <v>80</v>
      </c>
      <c r="M23" s="219">
        <f t="shared" si="3"/>
        <v>79.92</v>
      </c>
      <c r="N23" s="222"/>
    </row>
    <row r="24" spans="1:14" ht="12.75">
      <c r="A24" s="2" t="s">
        <v>121</v>
      </c>
      <c r="B24" s="19">
        <v>135</v>
      </c>
      <c r="C24" s="15">
        <f t="shared" si="1"/>
        <v>735.94</v>
      </c>
      <c r="D24" s="13"/>
      <c r="E24" s="2" t="s">
        <v>177</v>
      </c>
      <c r="F24" s="14">
        <v>2400</v>
      </c>
      <c r="G24" s="87">
        <f t="shared" si="2"/>
        <v>43.656000000000006</v>
      </c>
      <c r="H24" s="93"/>
      <c r="I24" s="280"/>
      <c r="J24" s="281"/>
      <c r="K24" s="104" t="s">
        <v>228</v>
      </c>
      <c r="L24" s="216">
        <v>85</v>
      </c>
      <c r="M24" s="219">
        <f t="shared" si="3"/>
        <v>84.92</v>
      </c>
      <c r="N24" s="222"/>
    </row>
    <row r="25" spans="1:8" ht="12.75">
      <c r="A25" s="2" t="s">
        <v>181</v>
      </c>
      <c r="B25" s="19">
        <v>135</v>
      </c>
      <c r="C25" s="15">
        <f t="shared" si="1"/>
        <v>735.94</v>
      </c>
      <c r="D25" s="13"/>
      <c r="E25" s="2" t="s">
        <v>116</v>
      </c>
      <c r="F25" s="14">
        <v>1100</v>
      </c>
      <c r="G25" s="87">
        <f t="shared" si="2"/>
        <v>20.009</v>
      </c>
      <c r="H25" s="93"/>
    </row>
    <row r="26" spans="1:13" ht="15.75">
      <c r="A26" s="2" t="s">
        <v>117</v>
      </c>
      <c r="B26" s="19">
        <v>130</v>
      </c>
      <c r="C26" s="15">
        <f t="shared" si="1"/>
        <v>708.68</v>
      </c>
      <c r="D26" s="13"/>
      <c r="E26" s="2" t="s">
        <v>117</v>
      </c>
      <c r="F26" s="14">
        <v>1550</v>
      </c>
      <c r="G26" s="87">
        <f t="shared" si="2"/>
        <v>28.1945</v>
      </c>
      <c r="H26" s="93"/>
      <c r="I26" s="263" t="s">
        <v>362</v>
      </c>
      <c r="J26" s="263"/>
      <c r="K26" s="263"/>
      <c r="L26" s="263"/>
      <c r="M26" s="116"/>
    </row>
    <row r="27" spans="1:12" ht="12.75">
      <c r="A27" s="2" t="s">
        <v>119</v>
      </c>
      <c r="B27" s="19">
        <v>140</v>
      </c>
      <c r="C27" s="15">
        <f t="shared" si="1"/>
        <v>763.2</v>
      </c>
      <c r="D27" s="13"/>
      <c r="E27" s="2" t="s">
        <v>119</v>
      </c>
      <c r="F27" s="14">
        <v>900</v>
      </c>
      <c r="G27" s="87">
        <f t="shared" si="2"/>
        <v>16.371000000000002</v>
      </c>
      <c r="H27" s="93"/>
      <c r="I27" s="108" t="s">
        <v>243</v>
      </c>
      <c r="J27" s="261">
        <v>670</v>
      </c>
      <c r="K27" s="262"/>
      <c r="L27" s="106"/>
    </row>
    <row r="28" spans="1:12" ht="15.75" customHeight="1">
      <c r="A28" s="2" t="s">
        <v>118</v>
      </c>
      <c r="B28" s="19">
        <v>135</v>
      </c>
      <c r="C28" s="15">
        <f t="shared" si="1"/>
        <v>735.94</v>
      </c>
      <c r="D28" s="13"/>
      <c r="E28" s="2" t="s">
        <v>118</v>
      </c>
      <c r="F28" s="14">
        <v>850</v>
      </c>
      <c r="G28" s="87">
        <f t="shared" si="2"/>
        <v>15.461500000000001</v>
      </c>
      <c r="H28" s="93"/>
      <c r="I28" s="108" t="s">
        <v>244</v>
      </c>
      <c r="J28" s="261">
        <v>330</v>
      </c>
      <c r="K28" s="262"/>
      <c r="L28" s="106"/>
    </row>
    <row r="29" spans="1:12" ht="12.75">
      <c r="A29" s="2" t="s">
        <v>120</v>
      </c>
      <c r="B29" s="19">
        <v>100</v>
      </c>
      <c r="C29" s="15">
        <f t="shared" si="1"/>
        <v>545.14</v>
      </c>
      <c r="D29" s="13"/>
      <c r="E29" s="2" t="s">
        <v>120</v>
      </c>
      <c r="F29" s="14">
        <v>1100</v>
      </c>
      <c r="G29" s="87">
        <f t="shared" si="2"/>
        <v>20.009</v>
      </c>
      <c r="H29" s="93"/>
      <c r="I29" s="108" t="s">
        <v>245</v>
      </c>
      <c r="J29" s="261">
        <v>160</v>
      </c>
      <c r="K29" s="262"/>
      <c r="L29" s="106"/>
    </row>
    <row r="30" spans="1:14" ht="12.75" customHeight="1">
      <c r="A30" s="2" t="s">
        <v>121</v>
      </c>
      <c r="B30" s="19">
        <v>135</v>
      </c>
      <c r="C30" s="15">
        <f t="shared" si="1"/>
        <v>735.94</v>
      </c>
      <c r="D30" s="13"/>
      <c r="E30" s="2" t="s">
        <v>121</v>
      </c>
      <c r="F30" s="14">
        <v>1100</v>
      </c>
      <c r="G30" s="87">
        <f t="shared" si="2"/>
        <v>20.009</v>
      </c>
      <c r="H30" s="93"/>
      <c r="N30" s="116"/>
    </row>
    <row r="31" spans="1:12" ht="12.75">
      <c r="A31" s="2" t="s">
        <v>182</v>
      </c>
      <c r="B31" s="19">
        <v>125</v>
      </c>
      <c r="C31" s="15">
        <f t="shared" si="1"/>
        <v>681.43</v>
      </c>
      <c r="D31" s="13"/>
      <c r="E31" s="2" t="s">
        <v>122</v>
      </c>
      <c r="F31" s="14">
        <v>750</v>
      </c>
      <c r="G31" s="87">
        <f t="shared" si="2"/>
        <v>13.642500000000002</v>
      </c>
      <c r="H31" s="93"/>
      <c r="I31" s="226" t="s">
        <v>330</v>
      </c>
      <c r="J31" s="188"/>
      <c r="K31" s="188"/>
      <c r="L31" s="187"/>
    </row>
    <row r="32" spans="1:12" ht="12.75" customHeight="1">
      <c r="A32" s="2" t="s">
        <v>187</v>
      </c>
      <c r="B32" s="19">
        <v>60</v>
      </c>
      <c r="C32" s="15">
        <f t="shared" si="1"/>
        <v>327.08</v>
      </c>
      <c r="D32" s="13"/>
      <c r="E32" s="2" t="s">
        <v>382</v>
      </c>
      <c r="F32" s="14">
        <v>1400</v>
      </c>
      <c r="G32" s="87">
        <f t="shared" si="2"/>
        <v>25.466</v>
      </c>
      <c r="H32" s="93"/>
      <c r="I32" s="285" t="s">
        <v>331</v>
      </c>
      <c r="J32" s="286"/>
      <c r="K32" s="286"/>
      <c r="L32" s="286"/>
    </row>
    <row r="33" spans="1:12" ht="12.75">
      <c r="A33" s="2" t="s">
        <v>369</v>
      </c>
      <c r="B33" s="19">
        <v>60</v>
      </c>
      <c r="C33" s="15">
        <f t="shared" si="1"/>
        <v>327.08</v>
      </c>
      <c r="D33" s="13"/>
      <c r="E33" s="2" t="s">
        <v>123</v>
      </c>
      <c r="F33" s="14">
        <v>3000</v>
      </c>
      <c r="G33" s="87">
        <f t="shared" si="2"/>
        <v>54.57000000000001</v>
      </c>
      <c r="H33" s="93"/>
      <c r="I33" s="186" t="s">
        <v>57</v>
      </c>
      <c r="J33" s="128">
        <v>39</v>
      </c>
      <c r="K33" s="284">
        <f>ROUND((C$7)*(J33/100),2)</f>
        <v>212.6</v>
      </c>
      <c r="L33" s="284">
        <f>ROUND((L$6)*(K33/100),2)</f>
        <v>0</v>
      </c>
    </row>
    <row r="34" spans="1:12" ht="12.75">
      <c r="A34" s="2" t="s">
        <v>183</v>
      </c>
      <c r="B34" s="19">
        <v>135</v>
      </c>
      <c r="C34" s="15">
        <f t="shared" si="1"/>
        <v>735.94</v>
      </c>
      <c r="D34" s="13"/>
      <c r="E34" s="2" t="s">
        <v>125</v>
      </c>
      <c r="F34" s="14">
        <v>700</v>
      </c>
      <c r="G34" s="87">
        <f t="shared" si="2"/>
        <v>12.733</v>
      </c>
      <c r="H34" s="93"/>
      <c r="I34" s="186" t="s">
        <v>58</v>
      </c>
      <c r="J34" s="128">
        <v>53</v>
      </c>
      <c r="K34" s="284">
        <f aca="true" t="shared" si="4" ref="K34:K51">ROUND((C$7)*(J34/100),2)</f>
        <v>288.92</v>
      </c>
      <c r="L34" s="284">
        <f aca="true" t="shared" si="5" ref="L34:L89">ROUND((L$6)*(K34/100),2)</f>
        <v>0</v>
      </c>
    </row>
    <row r="35" spans="1:12" ht="12.75">
      <c r="A35" s="2" t="s">
        <v>184</v>
      </c>
      <c r="B35" s="19">
        <v>100</v>
      </c>
      <c r="C35" s="15">
        <f t="shared" si="1"/>
        <v>545.14</v>
      </c>
      <c r="D35" s="13"/>
      <c r="E35" s="2" t="s">
        <v>124</v>
      </c>
      <c r="F35" s="14">
        <v>1950</v>
      </c>
      <c r="G35" s="87">
        <f t="shared" si="2"/>
        <v>35.4705</v>
      </c>
      <c r="H35" s="93"/>
      <c r="I35" s="186" t="s">
        <v>105</v>
      </c>
      <c r="J35" s="128">
        <v>40</v>
      </c>
      <c r="K35" s="284">
        <f t="shared" si="4"/>
        <v>218.06</v>
      </c>
      <c r="L35" s="284">
        <f t="shared" si="5"/>
        <v>0</v>
      </c>
    </row>
    <row r="36" spans="1:12" ht="12.75">
      <c r="A36" s="2" t="s">
        <v>185</v>
      </c>
      <c r="B36" s="19">
        <v>80</v>
      </c>
      <c r="C36" s="15">
        <f t="shared" si="1"/>
        <v>436.11</v>
      </c>
      <c r="D36" s="13"/>
      <c r="E36" s="2" t="s">
        <v>126</v>
      </c>
      <c r="F36" s="14">
        <v>875</v>
      </c>
      <c r="G36" s="87">
        <f t="shared" si="2"/>
        <v>15.916250000000002</v>
      </c>
      <c r="H36" s="93"/>
      <c r="I36" s="186" t="s">
        <v>59</v>
      </c>
      <c r="J36" s="128">
        <v>53</v>
      </c>
      <c r="K36" s="284">
        <f t="shared" si="4"/>
        <v>288.92</v>
      </c>
      <c r="L36" s="284">
        <f t="shared" si="5"/>
        <v>0</v>
      </c>
    </row>
    <row r="37" spans="1:12" ht="12.75">
      <c r="A37" s="2" t="s">
        <v>186</v>
      </c>
      <c r="B37" s="19">
        <v>55</v>
      </c>
      <c r="C37" s="15">
        <f t="shared" si="1"/>
        <v>299.83</v>
      </c>
      <c r="D37" s="83"/>
      <c r="E37" s="2" t="s">
        <v>127</v>
      </c>
      <c r="F37" s="14">
        <v>1075</v>
      </c>
      <c r="G37" s="87">
        <f t="shared" si="2"/>
        <v>19.55425</v>
      </c>
      <c r="H37" s="93"/>
      <c r="I37" s="186" t="s">
        <v>113</v>
      </c>
      <c r="J37" s="189">
        <v>53</v>
      </c>
      <c r="K37" s="284">
        <f t="shared" si="4"/>
        <v>288.92</v>
      </c>
      <c r="L37" s="284">
        <f t="shared" si="5"/>
        <v>0</v>
      </c>
    </row>
    <row r="38" spans="1:12" ht="12.75">
      <c r="A38" s="2" t="s">
        <v>131</v>
      </c>
      <c r="B38" s="19">
        <v>50</v>
      </c>
      <c r="C38" s="15">
        <f t="shared" si="1"/>
        <v>272.57</v>
      </c>
      <c r="D38" s="81"/>
      <c r="E38" s="2" t="s">
        <v>128</v>
      </c>
      <c r="F38" s="14">
        <v>675</v>
      </c>
      <c r="G38" s="87">
        <f t="shared" si="2"/>
        <v>12.278250000000002</v>
      </c>
      <c r="H38" s="93"/>
      <c r="I38" s="186" t="s">
        <v>348</v>
      </c>
      <c r="J38" s="128">
        <v>53</v>
      </c>
      <c r="K38" s="284">
        <f t="shared" si="4"/>
        <v>288.92</v>
      </c>
      <c r="L38" s="284">
        <f t="shared" si="5"/>
        <v>0</v>
      </c>
    </row>
    <row r="39" spans="1:12" ht="12.75">
      <c r="A39" s="2" t="s">
        <v>188</v>
      </c>
      <c r="B39" s="19">
        <v>55</v>
      </c>
      <c r="C39" s="15">
        <f t="shared" si="1"/>
        <v>299.83</v>
      </c>
      <c r="D39" s="13"/>
      <c r="E39" s="2" t="s">
        <v>129</v>
      </c>
      <c r="F39" s="14">
        <v>500</v>
      </c>
      <c r="G39" s="87">
        <f t="shared" si="2"/>
        <v>9.095</v>
      </c>
      <c r="H39" s="93"/>
      <c r="I39" s="186" t="s">
        <v>349</v>
      </c>
      <c r="J39" s="128">
        <v>53</v>
      </c>
      <c r="K39" s="284">
        <f t="shared" si="4"/>
        <v>288.92</v>
      </c>
      <c r="L39" s="284">
        <f t="shared" si="5"/>
        <v>0</v>
      </c>
    </row>
    <row r="40" spans="1:12" ht="12.75">
      <c r="A40" s="2" t="s">
        <v>324</v>
      </c>
      <c r="B40" s="19">
        <v>95</v>
      </c>
      <c r="C40" s="15">
        <f t="shared" si="1"/>
        <v>517.88</v>
      </c>
      <c r="D40" s="13"/>
      <c r="E40" s="2" t="s">
        <v>363</v>
      </c>
      <c r="F40" s="14">
        <v>500</v>
      </c>
      <c r="G40" s="87">
        <f t="shared" si="2"/>
        <v>9.095</v>
      </c>
      <c r="H40" s="93"/>
      <c r="I40" s="186" t="s">
        <v>180</v>
      </c>
      <c r="J40" s="128">
        <v>53</v>
      </c>
      <c r="K40" s="284">
        <f t="shared" si="4"/>
        <v>288.92</v>
      </c>
      <c r="L40" s="284">
        <f t="shared" si="5"/>
        <v>0</v>
      </c>
    </row>
    <row r="41" spans="1:12" ht="12.75">
      <c r="A41" s="2" t="s">
        <v>132</v>
      </c>
      <c r="B41" s="19">
        <v>85</v>
      </c>
      <c r="C41" s="15">
        <f>ROUND((C$7)*(B41/100),2)</f>
        <v>463.37</v>
      </c>
      <c r="D41" s="13"/>
      <c r="E41" s="2" t="s">
        <v>130</v>
      </c>
      <c r="F41" s="14">
        <v>1200</v>
      </c>
      <c r="G41" s="87">
        <f t="shared" si="2"/>
        <v>21.828000000000003</v>
      </c>
      <c r="H41" s="93"/>
      <c r="I41" s="186" t="s">
        <v>117</v>
      </c>
      <c r="J41" s="128">
        <v>53</v>
      </c>
      <c r="K41" s="284">
        <f t="shared" si="4"/>
        <v>288.92</v>
      </c>
      <c r="L41" s="284">
        <f t="shared" si="5"/>
        <v>0</v>
      </c>
    </row>
    <row r="42" spans="1:12" ht="12.75">
      <c r="A42" s="13" t="s">
        <v>196</v>
      </c>
      <c r="B42" s="268">
        <v>49</v>
      </c>
      <c r="C42" s="271">
        <f t="shared" si="1"/>
        <v>267.12</v>
      </c>
      <c r="D42" s="13"/>
      <c r="E42" s="2" t="s">
        <v>131</v>
      </c>
      <c r="F42" s="14">
        <v>2250</v>
      </c>
      <c r="G42" s="87">
        <f t="shared" si="2"/>
        <v>40.9275</v>
      </c>
      <c r="H42" s="93"/>
      <c r="I42" s="186" t="s">
        <v>118</v>
      </c>
      <c r="J42" s="128">
        <v>52</v>
      </c>
      <c r="K42" s="284">
        <f t="shared" si="4"/>
        <v>283.47</v>
      </c>
      <c r="L42" s="284">
        <f t="shared" si="5"/>
        <v>0</v>
      </c>
    </row>
    <row r="43" spans="1:12" ht="12.75">
      <c r="A43" s="13" t="s">
        <v>195</v>
      </c>
      <c r="B43" s="269"/>
      <c r="C43" s="272"/>
      <c r="D43" s="13"/>
      <c r="E43" s="2" t="s">
        <v>133</v>
      </c>
      <c r="F43" s="14">
        <v>1200</v>
      </c>
      <c r="G43" s="87">
        <f t="shared" si="2"/>
        <v>21.828000000000003</v>
      </c>
      <c r="H43" s="93"/>
      <c r="I43" s="186" t="s">
        <v>120</v>
      </c>
      <c r="J43" s="128">
        <v>53</v>
      </c>
      <c r="K43" s="284">
        <f t="shared" si="4"/>
        <v>288.92</v>
      </c>
      <c r="L43" s="284">
        <f t="shared" si="5"/>
        <v>0</v>
      </c>
    </row>
    <row r="44" spans="1:12" ht="12.75">
      <c r="A44" s="13" t="s">
        <v>194</v>
      </c>
      <c r="B44" s="269"/>
      <c r="C44" s="272"/>
      <c r="D44" s="13"/>
      <c r="E44" s="2" t="s">
        <v>134</v>
      </c>
      <c r="F44" s="14">
        <v>800</v>
      </c>
      <c r="G44" s="87">
        <f t="shared" si="2"/>
        <v>14.552000000000001</v>
      </c>
      <c r="H44" s="93"/>
      <c r="I44" s="186" t="s">
        <v>121</v>
      </c>
      <c r="J44" s="128">
        <v>53</v>
      </c>
      <c r="K44" s="284">
        <f t="shared" si="4"/>
        <v>288.92</v>
      </c>
      <c r="L44" s="284">
        <f t="shared" si="5"/>
        <v>0</v>
      </c>
    </row>
    <row r="45" spans="1:12" ht="12.75">
      <c r="A45" s="13" t="s">
        <v>189</v>
      </c>
      <c r="B45" s="270"/>
      <c r="C45" s="273"/>
      <c r="D45" s="13"/>
      <c r="E45" s="2" t="s">
        <v>132</v>
      </c>
      <c r="F45" s="14">
        <v>750</v>
      </c>
      <c r="G45" s="87">
        <f t="shared" si="2"/>
        <v>13.642500000000002</v>
      </c>
      <c r="H45" s="93"/>
      <c r="I45" s="186" t="s">
        <v>352</v>
      </c>
      <c r="J45" s="128">
        <v>53</v>
      </c>
      <c r="K45" s="284">
        <f t="shared" si="4"/>
        <v>288.92</v>
      </c>
      <c r="L45" s="284">
        <f t="shared" si="5"/>
        <v>0</v>
      </c>
    </row>
    <row r="46" spans="1:12" ht="12.75">
      <c r="A46" s="109" t="s">
        <v>192</v>
      </c>
      <c r="B46" s="19">
        <v>48</v>
      </c>
      <c r="C46" s="15">
        <f t="shared" si="1"/>
        <v>261.67</v>
      </c>
      <c r="D46" s="13"/>
      <c r="E46" s="110" t="s">
        <v>199</v>
      </c>
      <c r="F46" s="89"/>
      <c r="G46" s="90"/>
      <c r="H46" s="93"/>
      <c r="I46" s="186" t="s">
        <v>350</v>
      </c>
      <c r="J46" s="128">
        <v>52</v>
      </c>
      <c r="K46" s="284">
        <f t="shared" si="4"/>
        <v>283.47</v>
      </c>
      <c r="L46" s="284">
        <f t="shared" si="5"/>
        <v>0</v>
      </c>
    </row>
    <row r="47" spans="1:12" ht="12.75">
      <c r="A47" s="2" t="s">
        <v>193</v>
      </c>
      <c r="B47" s="19">
        <v>48</v>
      </c>
      <c r="C47" s="15">
        <f t="shared" si="1"/>
        <v>261.67</v>
      </c>
      <c r="D47" s="13"/>
      <c r="E47" s="2" t="s">
        <v>135</v>
      </c>
      <c r="F47" s="14">
        <v>1775</v>
      </c>
      <c r="G47" s="87">
        <f t="shared" si="2"/>
        <v>32.28725</v>
      </c>
      <c r="H47" s="93"/>
      <c r="I47" s="186" t="s">
        <v>351</v>
      </c>
      <c r="J47" s="128">
        <v>51</v>
      </c>
      <c r="K47" s="284">
        <f t="shared" si="4"/>
        <v>278.02</v>
      </c>
      <c r="L47" s="284">
        <f t="shared" si="5"/>
        <v>0</v>
      </c>
    </row>
    <row r="48" spans="1:12" ht="12.75">
      <c r="A48" s="2" t="s">
        <v>197</v>
      </c>
      <c r="B48" s="19">
        <v>45</v>
      </c>
      <c r="C48" s="15">
        <f t="shared" si="1"/>
        <v>245.31</v>
      </c>
      <c r="D48" s="13"/>
      <c r="E48" s="2" t="s">
        <v>136</v>
      </c>
      <c r="F48" s="14">
        <v>2200</v>
      </c>
      <c r="G48" s="87">
        <f t="shared" si="2"/>
        <v>40.018</v>
      </c>
      <c r="H48" s="125"/>
      <c r="I48" s="186" t="s">
        <v>126</v>
      </c>
      <c r="J48" s="128">
        <v>53</v>
      </c>
      <c r="K48" s="284">
        <f t="shared" si="4"/>
        <v>288.92</v>
      </c>
      <c r="L48" s="284">
        <f t="shared" si="5"/>
        <v>0</v>
      </c>
    </row>
    <row r="49" spans="1:12" ht="12.75">
      <c r="A49" s="2" t="s">
        <v>198</v>
      </c>
      <c r="B49" s="19">
        <v>44</v>
      </c>
      <c r="C49" s="15">
        <f t="shared" si="1"/>
        <v>239.86</v>
      </c>
      <c r="D49" s="13"/>
      <c r="E49" s="2" t="s">
        <v>137</v>
      </c>
      <c r="F49" s="14">
        <v>1750</v>
      </c>
      <c r="G49" s="87">
        <f t="shared" si="2"/>
        <v>31.832500000000003</v>
      </c>
      <c r="H49" s="93"/>
      <c r="I49" s="186" t="s">
        <v>131</v>
      </c>
      <c r="J49" s="190">
        <v>51</v>
      </c>
      <c r="K49" s="287">
        <f t="shared" si="4"/>
        <v>278.02</v>
      </c>
      <c r="L49" s="287">
        <f t="shared" si="5"/>
        <v>0</v>
      </c>
    </row>
    <row r="50" spans="1:12" ht="12.75">
      <c r="A50" s="2" t="s">
        <v>169</v>
      </c>
      <c r="B50" s="19">
        <v>44</v>
      </c>
      <c r="C50" s="15">
        <f t="shared" si="1"/>
        <v>239.86</v>
      </c>
      <c r="D50" s="13"/>
      <c r="E50" s="2" t="s">
        <v>138</v>
      </c>
      <c r="F50" s="14">
        <v>2175</v>
      </c>
      <c r="G50" s="87">
        <f t="shared" si="2"/>
        <v>39.563250000000004</v>
      </c>
      <c r="H50" s="93"/>
      <c r="I50" s="186" t="s">
        <v>341</v>
      </c>
      <c r="J50" s="128">
        <v>51</v>
      </c>
      <c r="K50" s="284">
        <f t="shared" si="4"/>
        <v>278.02</v>
      </c>
      <c r="L50" s="284">
        <f t="shared" si="5"/>
        <v>0</v>
      </c>
    </row>
    <row r="51" spans="1:12" ht="12.75">
      <c r="A51" s="110" t="s">
        <v>199</v>
      </c>
      <c r="B51" s="111"/>
      <c r="C51" s="112"/>
      <c r="D51" s="13"/>
      <c r="E51" s="2" t="s">
        <v>139</v>
      </c>
      <c r="F51" s="14">
        <v>1625</v>
      </c>
      <c r="G51" s="87">
        <f t="shared" si="2"/>
        <v>29.558750000000003</v>
      </c>
      <c r="H51" s="93"/>
      <c r="I51" s="186" t="s">
        <v>132</v>
      </c>
      <c r="J51" s="128">
        <v>51</v>
      </c>
      <c r="K51" s="284">
        <f t="shared" si="4"/>
        <v>278.02</v>
      </c>
      <c r="L51" s="284">
        <f t="shared" si="5"/>
        <v>0</v>
      </c>
    </row>
    <row r="52" spans="1:12" ht="12.75">
      <c r="A52" s="2" t="s">
        <v>200</v>
      </c>
      <c r="B52" s="19">
        <v>160</v>
      </c>
      <c r="C52" s="15">
        <f aca="true" t="shared" si="6" ref="C52:C65">ROUND((C$7)*(B52/100),2)</f>
        <v>872.22</v>
      </c>
      <c r="D52" s="83"/>
      <c r="E52" s="2" t="s">
        <v>140</v>
      </c>
      <c r="F52" s="14">
        <v>2050</v>
      </c>
      <c r="G52" s="87">
        <f t="shared" si="2"/>
        <v>37.289500000000004</v>
      </c>
      <c r="H52" s="93"/>
      <c r="I52" s="192" t="s">
        <v>342</v>
      </c>
      <c r="J52" s="291">
        <v>51</v>
      </c>
      <c r="K52" s="294">
        <f>ROUND((C$7)*(J52/100),2)</f>
        <v>278.02</v>
      </c>
      <c r="L52" s="295"/>
    </row>
    <row r="53" spans="1:12" ht="12.75">
      <c r="A53" s="2" t="s">
        <v>201</v>
      </c>
      <c r="B53" s="19">
        <v>152</v>
      </c>
      <c r="C53" s="15">
        <f t="shared" si="6"/>
        <v>828.61</v>
      </c>
      <c r="D53" s="81"/>
      <c r="E53" s="2" t="s">
        <v>141</v>
      </c>
      <c r="F53" s="14">
        <v>950</v>
      </c>
      <c r="G53" s="87">
        <f t="shared" si="2"/>
        <v>17.2805</v>
      </c>
      <c r="H53" s="93"/>
      <c r="I53" s="193" t="s">
        <v>355</v>
      </c>
      <c r="J53" s="292"/>
      <c r="K53" s="296"/>
      <c r="L53" s="297"/>
    </row>
    <row r="54" spans="1:12" ht="12.75">
      <c r="A54" s="2" t="s">
        <v>202</v>
      </c>
      <c r="B54" s="19">
        <v>122</v>
      </c>
      <c r="C54" s="15">
        <f t="shared" si="6"/>
        <v>665.07</v>
      </c>
      <c r="D54" s="13"/>
      <c r="E54" s="2" t="s">
        <v>142</v>
      </c>
      <c r="F54" s="14">
        <v>1050</v>
      </c>
      <c r="G54" s="87">
        <f t="shared" si="2"/>
        <v>19.099500000000003</v>
      </c>
      <c r="H54" s="93"/>
      <c r="I54" s="193" t="s">
        <v>354</v>
      </c>
      <c r="J54" s="292"/>
      <c r="K54" s="296"/>
      <c r="L54" s="297"/>
    </row>
    <row r="55" spans="1:12" ht="12.75">
      <c r="A55" s="2" t="s">
        <v>203</v>
      </c>
      <c r="B55" s="19">
        <v>130</v>
      </c>
      <c r="C55" s="15">
        <f t="shared" si="6"/>
        <v>708.68</v>
      </c>
      <c r="D55" s="13"/>
      <c r="E55" s="2" t="s">
        <v>143</v>
      </c>
      <c r="F55" s="14">
        <v>1750</v>
      </c>
      <c r="G55" s="87">
        <f t="shared" si="2"/>
        <v>31.832500000000003</v>
      </c>
      <c r="H55" s="93"/>
      <c r="I55" s="194" t="s">
        <v>353</v>
      </c>
      <c r="J55" s="293"/>
      <c r="K55" s="298"/>
      <c r="L55" s="299"/>
    </row>
    <row r="56" spans="1:12" ht="12.75">
      <c r="A56" s="2" t="s">
        <v>370</v>
      </c>
      <c r="B56" s="19">
        <v>122</v>
      </c>
      <c r="C56" s="15">
        <f t="shared" si="6"/>
        <v>665.07</v>
      </c>
      <c r="D56" s="13"/>
      <c r="E56" s="2" t="s">
        <v>364</v>
      </c>
      <c r="F56" s="14">
        <v>2175</v>
      </c>
      <c r="G56" s="87">
        <f t="shared" si="2"/>
        <v>39.563250000000004</v>
      </c>
      <c r="H56" s="93"/>
      <c r="I56" s="92" t="s">
        <v>197</v>
      </c>
      <c r="J56" s="128">
        <v>49</v>
      </c>
      <c r="K56" s="284">
        <f>ROUND((C$7)*(J56/100),2)</f>
        <v>267.12</v>
      </c>
      <c r="L56" s="284">
        <f t="shared" si="5"/>
        <v>0</v>
      </c>
    </row>
    <row r="57" spans="1:12" ht="12.75">
      <c r="A57" s="2" t="s">
        <v>205</v>
      </c>
      <c r="B57" s="19">
        <v>100</v>
      </c>
      <c r="C57" s="15">
        <f t="shared" si="6"/>
        <v>545.14</v>
      </c>
      <c r="D57" s="13"/>
      <c r="E57" s="2" t="s">
        <v>144</v>
      </c>
      <c r="F57" s="14">
        <v>950</v>
      </c>
      <c r="G57" s="87">
        <f t="shared" si="2"/>
        <v>17.2805</v>
      </c>
      <c r="H57" s="93"/>
      <c r="I57" s="186" t="s">
        <v>332</v>
      </c>
      <c r="J57" s="128">
        <v>49</v>
      </c>
      <c r="K57" s="284">
        <f>ROUND((C$7)*(J57/100),2)</f>
        <v>267.12</v>
      </c>
      <c r="L57" s="284">
        <f t="shared" si="5"/>
        <v>0</v>
      </c>
    </row>
    <row r="58" spans="1:12" ht="12.75">
      <c r="A58" s="2" t="s">
        <v>204</v>
      </c>
      <c r="B58" s="19">
        <v>93</v>
      </c>
      <c r="C58" s="15">
        <f t="shared" si="6"/>
        <v>506.98</v>
      </c>
      <c r="D58" s="13"/>
      <c r="E58" s="110" t="s">
        <v>211</v>
      </c>
      <c r="F58" s="89"/>
      <c r="G58" s="90"/>
      <c r="H58" s="93"/>
      <c r="I58" s="186" t="s">
        <v>169</v>
      </c>
      <c r="J58" s="128">
        <v>49</v>
      </c>
      <c r="K58" s="284">
        <f>ROUND((C$7)*(J58/100),2)</f>
        <v>267.12</v>
      </c>
      <c r="L58" s="284">
        <f t="shared" si="5"/>
        <v>0</v>
      </c>
    </row>
    <row r="59" spans="1:12" ht="12.75">
      <c r="A59" s="2" t="s">
        <v>206</v>
      </c>
      <c r="B59" s="19">
        <v>64</v>
      </c>
      <c r="C59" s="15">
        <f t="shared" si="6"/>
        <v>348.89</v>
      </c>
      <c r="D59" s="13"/>
      <c r="E59" s="2" t="s">
        <v>145</v>
      </c>
      <c r="F59" s="14">
        <v>2500</v>
      </c>
      <c r="G59" s="87">
        <f t="shared" si="2"/>
        <v>45.475</v>
      </c>
      <c r="H59" s="93"/>
      <c r="I59" s="227" t="s">
        <v>199</v>
      </c>
      <c r="J59" s="227"/>
      <c r="K59" s="227"/>
      <c r="L59" s="229"/>
    </row>
    <row r="60" spans="1:12" ht="12.75">
      <c r="A60" s="2" t="s">
        <v>207</v>
      </c>
      <c r="B60" s="19">
        <v>61</v>
      </c>
      <c r="C60" s="15">
        <f t="shared" si="6"/>
        <v>332.54</v>
      </c>
      <c r="D60" s="13"/>
      <c r="E60" s="2" t="s">
        <v>365</v>
      </c>
      <c r="F60" s="14">
        <v>2900</v>
      </c>
      <c r="G60" s="87">
        <f t="shared" si="2"/>
        <v>52.751000000000005</v>
      </c>
      <c r="H60" s="125"/>
      <c r="I60" s="186" t="s">
        <v>201</v>
      </c>
      <c r="J60" s="128">
        <v>82</v>
      </c>
      <c r="K60" s="284">
        <f aca="true" t="shared" si="7" ref="K60:K65">ROUND((C$7)*(J60/100),2)</f>
        <v>447.01</v>
      </c>
      <c r="L60" s="284">
        <f t="shared" si="5"/>
        <v>0</v>
      </c>
    </row>
    <row r="61" spans="1:12" ht="12.75">
      <c r="A61" s="2" t="s">
        <v>209</v>
      </c>
      <c r="B61" s="19">
        <v>100</v>
      </c>
      <c r="C61" s="15">
        <f t="shared" si="6"/>
        <v>545.14</v>
      </c>
      <c r="D61" s="13"/>
      <c r="E61" s="2" t="s">
        <v>146</v>
      </c>
      <c r="F61" s="14">
        <v>2250</v>
      </c>
      <c r="G61" s="87">
        <f t="shared" si="2"/>
        <v>40.9275</v>
      </c>
      <c r="H61" s="93"/>
      <c r="I61" s="186" t="s">
        <v>202</v>
      </c>
      <c r="J61" s="128">
        <v>77</v>
      </c>
      <c r="K61" s="284">
        <f t="shared" si="7"/>
        <v>419.76</v>
      </c>
      <c r="L61" s="284">
        <f t="shared" si="5"/>
        <v>0</v>
      </c>
    </row>
    <row r="62" spans="1:12" ht="12.75">
      <c r="A62" s="2" t="s">
        <v>208</v>
      </c>
      <c r="B62" s="19">
        <v>93</v>
      </c>
      <c r="C62" s="15">
        <f t="shared" si="6"/>
        <v>506.98</v>
      </c>
      <c r="D62" s="13"/>
      <c r="E62" s="14" t="s">
        <v>147</v>
      </c>
      <c r="F62" s="14">
        <v>1700</v>
      </c>
      <c r="G62" s="87">
        <f t="shared" si="2"/>
        <v>30.923000000000002</v>
      </c>
      <c r="H62" s="93"/>
      <c r="I62" s="186" t="s">
        <v>203</v>
      </c>
      <c r="J62" s="128">
        <v>77</v>
      </c>
      <c r="K62" s="284">
        <f t="shared" si="7"/>
        <v>419.76</v>
      </c>
      <c r="L62" s="284">
        <f t="shared" si="5"/>
        <v>0</v>
      </c>
    </row>
    <row r="63" spans="1:12" ht="12.75">
      <c r="A63" s="2" t="s">
        <v>210</v>
      </c>
      <c r="B63" s="113">
        <v>122</v>
      </c>
      <c r="C63" s="113">
        <f t="shared" si="6"/>
        <v>665.07</v>
      </c>
      <c r="D63" s="13"/>
      <c r="E63" s="2" t="s">
        <v>148</v>
      </c>
      <c r="F63" s="14">
        <v>1700</v>
      </c>
      <c r="G63" s="87">
        <f t="shared" si="2"/>
        <v>30.923000000000002</v>
      </c>
      <c r="H63" s="93"/>
      <c r="I63" s="186" t="s">
        <v>204</v>
      </c>
      <c r="J63" s="128">
        <v>68</v>
      </c>
      <c r="K63" s="284">
        <f t="shared" si="7"/>
        <v>370.7</v>
      </c>
      <c r="L63" s="284">
        <f t="shared" si="5"/>
        <v>0</v>
      </c>
    </row>
    <row r="64" spans="1:12" ht="12.75">
      <c r="A64" s="2" t="s">
        <v>327</v>
      </c>
      <c r="B64" s="113">
        <v>45</v>
      </c>
      <c r="C64" s="113">
        <f t="shared" si="6"/>
        <v>245.31</v>
      </c>
      <c r="D64" s="13"/>
      <c r="E64" s="2" t="s">
        <v>149</v>
      </c>
      <c r="F64" s="14">
        <v>1550</v>
      </c>
      <c r="G64" s="87">
        <f t="shared" si="2"/>
        <v>28.1945</v>
      </c>
      <c r="H64" s="93"/>
      <c r="I64" s="186" t="s">
        <v>207</v>
      </c>
      <c r="J64" s="128">
        <v>68</v>
      </c>
      <c r="K64" s="284">
        <f t="shared" si="7"/>
        <v>370.7</v>
      </c>
      <c r="L64" s="284">
        <f t="shared" si="5"/>
        <v>0</v>
      </c>
    </row>
    <row r="65" spans="1:12" ht="12.75">
      <c r="A65" s="2" t="s">
        <v>328</v>
      </c>
      <c r="B65" s="113">
        <v>44</v>
      </c>
      <c r="C65" s="113">
        <f t="shared" si="6"/>
        <v>239.86</v>
      </c>
      <c r="D65" s="13"/>
      <c r="E65" s="2" t="s">
        <v>150</v>
      </c>
      <c r="F65" s="14">
        <v>1700</v>
      </c>
      <c r="G65" s="87">
        <f t="shared" si="2"/>
        <v>30.923000000000002</v>
      </c>
      <c r="H65" s="93"/>
      <c r="I65" s="186" t="s">
        <v>346</v>
      </c>
      <c r="J65" s="190">
        <v>49</v>
      </c>
      <c r="K65" s="284">
        <f t="shared" si="7"/>
        <v>267.12</v>
      </c>
      <c r="L65" s="284">
        <f t="shared" si="5"/>
        <v>0</v>
      </c>
    </row>
    <row r="66" spans="1:12" ht="12.75">
      <c r="A66" s="110" t="s">
        <v>211</v>
      </c>
      <c r="B66" s="114"/>
      <c r="C66" s="114"/>
      <c r="D66" s="13"/>
      <c r="E66" s="2" t="s">
        <v>366</v>
      </c>
      <c r="F66" s="14">
        <v>1550</v>
      </c>
      <c r="G66" s="87">
        <f t="shared" si="2"/>
        <v>28.1945</v>
      </c>
      <c r="H66" s="93"/>
      <c r="I66" s="228" t="s">
        <v>211</v>
      </c>
      <c r="J66" s="227"/>
      <c r="K66" s="227"/>
      <c r="L66" s="229"/>
    </row>
    <row r="67" spans="1:12" ht="12.75">
      <c r="A67" s="88" t="s">
        <v>371</v>
      </c>
      <c r="B67" s="113">
        <v>180</v>
      </c>
      <c r="C67" s="115">
        <f aca="true" t="shared" si="8" ref="C67:C89">ROUND((C$7)*(B67/100),2)</f>
        <v>981.25</v>
      </c>
      <c r="D67" s="13"/>
      <c r="E67" s="2" t="s">
        <v>151</v>
      </c>
      <c r="F67" s="14">
        <v>1700</v>
      </c>
      <c r="G67" s="87">
        <f t="shared" si="2"/>
        <v>30.923000000000002</v>
      </c>
      <c r="H67" s="93"/>
      <c r="I67" s="191" t="s">
        <v>333</v>
      </c>
      <c r="J67" s="190">
        <v>69</v>
      </c>
      <c r="K67" s="284">
        <f>ROUND((C$7)*(J67/100),2)</f>
        <v>376.15</v>
      </c>
      <c r="L67" s="284">
        <f t="shared" si="5"/>
        <v>0</v>
      </c>
    </row>
    <row r="68" spans="1:12" ht="12.75">
      <c r="A68" s="2" t="s">
        <v>372</v>
      </c>
      <c r="B68" s="19">
        <v>145</v>
      </c>
      <c r="C68" s="15">
        <f t="shared" si="8"/>
        <v>790.45</v>
      </c>
      <c r="D68" s="13"/>
      <c r="E68" s="2" t="s">
        <v>152</v>
      </c>
      <c r="F68" s="14">
        <v>1550</v>
      </c>
      <c r="G68" s="87">
        <f t="shared" si="2"/>
        <v>28.1945</v>
      </c>
      <c r="H68" s="93"/>
      <c r="I68" s="186" t="s">
        <v>212</v>
      </c>
      <c r="J68" s="128">
        <v>68</v>
      </c>
      <c r="K68" s="284">
        <f aca="true" t="shared" si="9" ref="K68:K76">ROUND((C$7)*(J68/100),2)</f>
        <v>370.7</v>
      </c>
      <c r="L68" s="284">
        <f t="shared" si="5"/>
        <v>0</v>
      </c>
    </row>
    <row r="69" spans="1:12" ht="12.75">
      <c r="A69" s="2" t="s">
        <v>373</v>
      </c>
      <c r="B69" s="19">
        <v>135</v>
      </c>
      <c r="C69" s="15">
        <f t="shared" si="8"/>
        <v>735.94</v>
      </c>
      <c r="D69" s="13"/>
      <c r="E69" s="2" t="s">
        <v>154</v>
      </c>
      <c r="F69" s="14">
        <v>1250</v>
      </c>
      <c r="G69" s="87">
        <f t="shared" si="2"/>
        <v>22.7375</v>
      </c>
      <c r="H69" s="93"/>
      <c r="I69" s="186" t="s">
        <v>213</v>
      </c>
      <c r="J69" s="128">
        <v>62</v>
      </c>
      <c r="K69" s="284">
        <f t="shared" si="9"/>
        <v>337.99</v>
      </c>
      <c r="L69" s="284">
        <f t="shared" si="5"/>
        <v>0</v>
      </c>
    </row>
    <row r="70" spans="1:12" ht="12.75">
      <c r="A70" s="2" t="s">
        <v>213</v>
      </c>
      <c r="B70" s="19">
        <v>120</v>
      </c>
      <c r="C70" s="15">
        <f t="shared" si="8"/>
        <v>654.17</v>
      </c>
      <c r="D70" s="13"/>
      <c r="E70" s="2" t="s">
        <v>153</v>
      </c>
      <c r="F70" s="14">
        <v>1200</v>
      </c>
      <c r="G70" s="87">
        <f t="shared" si="2"/>
        <v>21.828000000000003</v>
      </c>
      <c r="H70" s="93"/>
      <c r="I70" s="186" t="s">
        <v>214</v>
      </c>
      <c r="J70" s="128">
        <v>60</v>
      </c>
      <c r="K70" s="284">
        <f t="shared" si="9"/>
        <v>327.08</v>
      </c>
      <c r="L70" s="284">
        <f t="shared" si="5"/>
        <v>0</v>
      </c>
    </row>
    <row r="71" spans="1:12" ht="12.75">
      <c r="A71" s="2" t="s">
        <v>214</v>
      </c>
      <c r="B71" s="19">
        <v>110</v>
      </c>
      <c r="C71" s="15">
        <f t="shared" si="8"/>
        <v>599.65</v>
      </c>
      <c r="D71" s="13"/>
      <c r="E71" s="2" t="s">
        <v>155</v>
      </c>
      <c r="F71" s="14">
        <v>1700</v>
      </c>
      <c r="G71" s="87">
        <f t="shared" si="2"/>
        <v>30.923000000000002</v>
      </c>
      <c r="H71" s="93"/>
      <c r="I71" s="186" t="s">
        <v>343</v>
      </c>
      <c r="J71" s="128">
        <v>58</v>
      </c>
      <c r="K71" s="284">
        <f t="shared" si="9"/>
        <v>316.18</v>
      </c>
      <c r="L71" s="284">
        <f t="shared" si="5"/>
        <v>0</v>
      </c>
    </row>
    <row r="72" spans="1:12" ht="12.75">
      <c r="A72" s="2" t="s">
        <v>375</v>
      </c>
      <c r="B72" s="19">
        <v>94</v>
      </c>
      <c r="C72" s="15">
        <f t="shared" si="8"/>
        <v>512.43</v>
      </c>
      <c r="D72" s="13"/>
      <c r="E72" s="2" t="s">
        <v>156</v>
      </c>
      <c r="F72" s="14">
        <v>1250</v>
      </c>
      <c r="G72" s="87">
        <f t="shared" si="2"/>
        <v>22.7375</v>
      </c>
      <c r="H72" s="93"/>
      <c r="I72" s="186" t="s">
        <v>344</v>
      </c>
      <c r="J72" s="128">
        <v>58</v>
      </c>
      <c r="K72" s="284">
        <f t="shared" si="9"/>
        <v>316.18</v>
      </c>
      <c r="L72" s="284">
        <f t="shared" si="5"/>
        <v>0</v>
      </c>
    </row>
    <row r="73" spans="1:12" ht="12.75">
      <c r="A73" s="2" t="s">
        <v>374</v>
      </c>
      <c r="B73" s="19">
        <v>97</v>
      </c>
      <c r="C73" s="15">
        <f t="shared" si="8"/>
        <v>528.79</v>
      </c>
      <c r="D73" s="13"/>
      <c r="E73" s="2" t="s">
        <v>157</v>
      </c>
      <c r="F73" s="14">
        <v>1700</v>
      </c>
      <c r="G73" s="87">
        <f t="shared" si="2"/>
        <v>30.923000000000002</v>
      </c>
      <c r="H73" s="93"/>
      <c r="I73" s="186" t="s">
        <v>334</v>
      </c>
      <c r="J73" s="128">
        <v>58</v>
      </c>
      <c r="K73" s="284">
        <f t="shared" si="9"/>
        <v>316.18</v>
      </c>
      <c r="L73" s="284">
        <f t="shared" si="5"/>
        <v>0</v>
      </c>
    </row>
    <row r="74" spans="1:12" ht="12.75">
      <c r="A74" s="2" t="s">
        <v>215</v>
      </c>
      <c r="B74" s="19">
        <v>97</v>
      </c>
      <c r="C74" s="15">
        <f t="shared" si="8"/>
        <v>528.79</v>
      </c>
      <c r="D74" s="13"/>
      <c r="E74" s="2" t="s">
        <v>158</v>
      </c>
      <c r="F74" s="14">
        <v>1550</v>
      </c>
      <c r="G74" s="87">
        <f t="shared" si="2"/>
        <v>28.1945</v>
      </c>
      <c r="H74" s="93"/>
      <c r="I74" s="186" t="s">
        <v>236</v>
      </c>
      <c r="J74" s="128">
        <v>58</v>
      </c>
      <c r="K74" s="284">
        <f t="shared" si="9"/>
        <v>316.18</v>
      </c>
      <c r="L74" s="284">
        <f t="shared" si="5"/>
        <v>0</v>
      </c>
    </row>
    <row r="75" spans="1:12" ht="12.75">
      <c r="A75" s="2" t="s">
        <v>216</v>
      </c>
      <c r="B75" s="19">
        <v>94</v>
      </c>
      <c r="C75" s="15">
        <f t="shared" si="8"/>
        <v>512.43</v>
      </c>
      <c r="D75" s="13"/>
      <c r="E75" s="2" t="s">
        <v>159</v>
      </c>
      <c r="F75" s="14">
        <v>1200</v>
      </c>
      <c r="G75" s="87">
        <f t="shared" si="2"/>
        <v>21.828000000000003</v>
      </c>
      <c r="H75" s="93"/>
      <c r="I75" s="186" t="s">
        <v>238</v>
      </c>
      <c r="J75" s="128">
        <v>58</v>
      </c>
      <c r="K75" s="284">
        <f t="shared" si="9"/>
        <v>316.18</v>
      </c>
      <c r="L75" s="284">
        <f t="shared" si="5"/>
        <v>0</v>
      </c>
    </row>
    <row r="76" spans="1:12" ht="12.75">
      <c r="A76" s="2" t="s">
        <v>217</v>
      </c>
      <c r="B76" s="19">
        <v>90</v>
      </c>
      <c r="C76" s="15">
        <f t="shared" si="8"/>
        <v>490.63</v>
      </c>
      <c r="D76" s="1"/>
      <c r="E76" s="2" t="s">
        <v>160</v>
      </c>
      <c r="F76" s="14">
        <v>1700</v>
      </c>
      <c r="G76" s="87">
        <f t="shared" si="2"/>
        <v>30.923000000000002</v>
      </c>
      <c r="H76" s="93"/>
      <c r="I76" s="186" t="s">
        <v>345</v>
      </c>
      <c r="J76" s="128">
        <v>49</v>
      </c>
      <c r="K76" s="284">
        <f t="shared" si="9"/>
        <v>267.12</v>
      </c>
      <c r="L76" s="284">
        <f t="shared" si="5"/>
        <v>0</v>
      </c>
    </row>
    <row r="77" spans="1:12" ht="12.75">
      <c r="A77" s="2" t="s">
        <v>218</v>
      </c>
      <c r="B77" s="19">
        <v>88</v>
      </c>
      <c r="C77" s="15">
        <f t="shared" si="8"/>
        <v>479.72</v>
      </c>
      <c r="D77" s="1"/>
      <c r="E77" s="2" t="s">
        <v>161</v>
      </c>
      <c r="F77" s="14">
        <v>1550</v>
      </c>
      <c r="G77" s="87">
        <f t="shared" si="2"/>
        <v>28.1945</v>
      </c>
      <c r="H77" s="93"/>
      <c r="I77" s="228" t="s">
        <v>335</v>
      </c>
      <c r="J77" s="227"/>
      <c r="K77" s="227"/>
      <c r="L77" s="229"/>
    </row>
    <row r="78" spans="1:12" ht="12.75">
      <c r="A78" s="2" t="s">
        <v>219</v>
      </c>
      <c r="B78" s="19">
        <v>72</v>
      </c>
      <c r="C78" s="15">
        <f t="shared" si="8"/>
        <v>392.5</v>
      </c>
      <c r="D78" s="1"/>
      <c r="E78" s="2" t="s">
        <v>162</v>
      </c>
      <c r="F78" s="14">
        <v>1000</v>
      </c>
      <c r="G78" s="87">
        <f t="shared" si="2"/>
        <v>18.19</v>
      </c>
      <c r="H78" s="93"/>
      <c r="I78" s="288" t="s">
        <v>356</v>
      </c>
      <c r="J78" s="291">
        <v>58</v>
      </c>
      <c r="K78" s="294">
        <f>ROUND((C$7)*(J78/100),2)</f>
        <v>316.18</v>
      </c>
      <c r="L78" s="295"/>
    </row>
    <row r="79" spans="1:12" ht="12.75">
      <c r="A79" s="2" t="s">
        <v>220</v>
      </c>
      <c r="B79" s="19">
        <v>70</v>
      </c>
      <c r="C79" s="15">
        <f t="shared" si="8"/>
        <v>381.6</v>
      </c>
      <c r="D79" s="1"/>
      <c r="E79" s="2" t="s">
        <v>163</v>
      </c>
      <c r="F79" s="14">
        <v>875</v>
      </c>
      <c r="G79" s="87">
        <f t="shared" si="2"/>
        <v>15.916250000000002</v>
      </c>
      <c r="H79" s="125"/>
      <c r="I79" s="290"/>
      <c r="J79" s="293"/>
      <c r="K79" s="298"/>
      <c r="L79" s="299"/>
    </row>
    <row r="80" spans="1:12" ht="12.75">
      <c r="A80" s="2" t="s">
        <v>376</v>
      </c>
      <c r="B80" s="19">
        <v>70</v>
      </c>
      <c r="C80" s="15">
        <f t="shared" si="8"/>
        <v>381.6</v>
      </c>
      <c r="D80" s="1"/>
      <c r="E80" s="88" t="s">
        <v>164</v>
      </c>
      <c r="F80" s="14">
        <v>500</v>
      </c>
      <c r="G80" s="87">
        <f t="shared" si="2"/>
        <v>9.095</v>
      </c>
      <c r="H80" s="93"/>
      <c r="I80" s="288" t="s">
        <v>347</v>
      </c>
      <c r="J80" s="291">
        <v>56</v>
      </c>
      <c r="K80" s="294">
        <f>ROUND((C$7)*(J80/100),2)</f>
        <v>305.28</v>
      </c>
      <c r="L80" s="295"/>
    </row>
    <row r="81" spans="1:12" ht="12.75">
      <c r="A81" s="2" t="s">
        <v>234</v>
      </c>
      <c r="B81" s="19">
        <v>94</v>
      </c>
      <c r="C81" s="15">
        <f t="shared" si="8"/>
        <v>512.43</v>
      </c>
      <c r="D81" s="1"/>
      <c r="E81" s="92" t="s">
        <v>165</v>
      </c>
      <c r="F81" s="14">
        <v>800</v>
      </c>
      <c r="G81" s="87">
        <f t="shared" si="2"/>
        <v>14.552000000000001</v>
      </c>
      <c r="H81" s="93"/>
      <c r="I81" s="289"/>
      <c r="J81" s="292"/>
      <c r="K81" s="296"/>
      <c r="L81" s="297"/>
    </row>
    <row r="82" spans="1:12" ht="12.75">
      <c r="A82" s="2" t="s">
        <v>235</v>
      </c>
      <c r="B82" s="19">
        <v>88</v>
      </c>
      <c r="C82" s="15">
        <f t="shared" si="8"/>
        <v>479.72</v>
      </c>
      <c r="D82" s="1"/>
      <c r="E82" s="2" t="s">
        <v>166</v>
      </c>
      <c r="F82" s="14">
        <v>500</v>
      </c>
      <c r="G82" s="87">
        <f t="shared" si="2"/>
        <v>9.095</v>
      </c>
      <c r="H82" s="93"/>
      <c r="I82" s="289"/>
      <c r="J82" s="292"/>
      <c r="K82" s="296"/>
      <c r="L82" s="297"/>
    </row>
    <row r="83" spans="1:12" ht="12.75">
      <c r="A83" s="2" t="s">
        <v>237</v>
      </c>
      <c r="B83" s="19">
        <v>90</v>
      </c>
      <c r="C83" s="15">
        <f t="shared" si="8"/>
        <v>490.63</v>
      </c>
      <c r="D83" s="1"/>
      <c r="E83" s="2" t="s">
        <v>167</v>
      </c>
      <c r="F83" s="14">
        <v>500</v>
      </c>
      <c r="G83" s="87">
        <f>$B$4*F83</f>
        <v>9.095</v>
      </c>
      <c r="H83" s="93"/>
      <c r="I83" s="290"/>
      <c r="J83" s="293"/>
      <c r="K83" s="298"/>
      <c r="L83" s="299"/>
    </row>
    <row r="84" spans="1:12" ht="12.75">
      <c r="A84" s="2" t="s">
        <v>236</v>
      </c>
      <c r="B84" s="19">
        <v>88</v>
      </c>
      <c r="C84" s="15">
        <f t="shared" si="8"/>
        <v>479.72</v>
      </c>
      <c r="D84" s="1"/>
      <c r="E84" s="2" t="s">
        <v>168</v>
      </c>
      <c r="F84" s="14">
        <v>675</v>
      </c>
      <c r="G84" s="87">
        <f>$B$4*F84</f>
        <v>12.278250000000002</v>
      </c>
      <c r="H84" s="93"/>
      <c r="I84" s="191" t="s">
        <v>336</v>
      </c>
      <c r="J84" s="128">
        <v>49</v>
      </c>
      <c r="K84" s="284">
        <f aca="true" t="shared" si="10" ref="K84:K89">ROUND((C$7)*(J84/100),2)</f>
        <v>267.12</v>
      </c>
      <c r="L84" s="284">
        <f t="shared" si="5"/>
        <v>0</v>
      </c>
    </row>
    <row r="85" spans="1:12" ht="12.75">
      <c r="A85" s="2" t="s">
        <v>238</v>
      </c>
      <c r="B85" s="19">
        <v>94</v>
      </c>
      <c r="C85" s="15">
        <f t="shared" si="8"/>
        <v>512.43</v>
      </c>
      <c r="D85" s="1"/>
      <c r="E85" s="2" t="s">
        <v>169</v>
      </c>
      <c r="F85" s="14">
        <v>500</v>
      </c>
      <c r="G85" s="87">
        <f>$B$4*F85</f>
        <v>9.095</v>
      </c>
      <c r="H85" s="93"/>
      <c r="I85" s="191" t="s">
        <v>337</v>
      </c>
      <c r="J85" s="128">
        <v>43</v>
      </c>
      <c r="K85" s="284">
        <f t="shared" si="10"/>
        <v>234.41</v>
      </c>
      <c r="L85" s="284">
        <f t="shared" si="5"/>
        <v>0</v>
      </c>
    </row>
    <row r="86" spans="1:12" ht="12.75">
      <c r="A86" s="2" t="s">
        <v>239</v>
      </c>
      <c r="B86" s="19">
        <v>90</v>
      </c>
      <c r="C86" s="15">
        <f t="shared" si="8"/>
        <v>490.63</v>
      </c>
      <c r="D86" s="1"/>
      <c r="E86" s="13"/>
      <c r="F86" s="86"/>
      <c r="G86" s="93"/>
      <c r="H86" s="93"/>
      <c r="I86" s="191" t="s">
        <v>64</v>
      </c>
      <c r="J86" s="128">
        <v>54</v>
      </c>
      <c r="K86" s="284">
        <f t="shared" si="10"/>
        <v>294.38</v>
      </c>
      <c r="L86" s="284">
        <f t="shared" si="5"/>
        <v>0</v>
      </c>
    </row>
    <row r="87" spans="1:12" ht="12.75">
      <c r="A87" s="2" t="s">
        <v>377</v>
      </c>
      <c r="B87" s="19">
        <v>88</v>
      </c>
      <c r="C87" s="15">
        <f t="shared" si="8"/>
        <v>479.72</v>
      </c>
      <c r="D87" s="1"/>
      <c r="E87" s="13"/>
      <c r="F87" s="86"/>
      <c r="G87" s="93"/>
      <c r="H87" s="93"/>
      <c r="I87" s="191" t="s">
        <v>338</v>
      </c>
      <c r="J87" s="128">
        <v>53</v>
      </c>
      <c r="K87" s="284">
        <f t="shared" si="10"/>
        <v>288.92</v>
      </c>
      <c r="L87" s="284">
        <f t="shared" si="5"/>
        <v>0</v>
      </c>
    </row>
    <row r="88" spans="1:12" ht="12.75">
      <c r="A88" s="2" t="s">
        <v>240</v>
      </c>
      <c r="B88" s="19">
        <v>72</v>
      </c>
      <c r="C88" s="15">
        <f t="shared" si="8"/>
        <v>392.5</v>
      </c>
      <c r="D88" s="1"/>
      <c r="E88" s="13"/>
      <c r="F88" s="86"/>
      <c r="G88" s="93"/>
      <c r="H88" s="93"/>
      <c r="I88" s="191" t="s">
        <v>339</v>
      </c>
      <c r="J88" s="190">
        <v>63</v>
      </c>
      <c r="K88" s="284">
        <f t="shared" si="10"/>
        <v>343.44</v>
      </c>
      <c r="L88" s="284">
        <f t="shared" si="5"/>
        <v>0</v>
      </c>
    </row>
    <row r="89" spans="1:12" ht="12.75">
      <c r="A89" s="2" t="s">
        <v>241</v>
      </c>
      <c r="B89" s="19">
        <v>70</v>
      </c>
      <c r="C89" s="15">
        <f t="shared" si="8"/>
        <v>381.6</v>
      </c>
      <c r="D89" s="13"/>
      <c r="E89" s="13"/>
      <c r="F89" s="86"/>
      <c r="G89" s="93"/>
      <c r="H89" s="93"/>
      <c r="I89" s="191" t="s">
        <v>340</v>
      </c>
      <c r="J89" s="190">
        <v>52</v>
      </c>
      <c r="K89" s="284">
        <f t="shared" si="10"/>
        <v>283.47</v>
      </c>
      <c r="L89" s="284">
        <f t="shared" si="5"/>
        <v>0</v>
      </c>
    </row>
    <row r="90" spans="1:12" ht="12.75">
      <c r="A90" s="124" t="s">
        <v>242</v>
      </c>
      <c r="B90" s="27"/>
      <c r="C90" s="40"/>
      <c r="D90" s="13"/>
      <c r="E90" s="13"/>
      <c r="F90" s="86"/>
      <c r="G90" s="93"/>
      <c r="H90" s="93"/>
      <c r="I90" s="187"/>
      <c r="J90" s="187"/>
      <c r="K90" s="187"/>
      <c r="L90" s="187"/>
    </row>
    <row r="91" spans="1:12" ht="12.75" customHeight="1">
      <c r="A91" s="233" t="s">
        <v>378</v>
      </c>
      <c r="B91" s="242" t="s">
        <v>379</v>
      </c>
      <c r="C91" s="242"/>
      <c r="D91" s="242"/>
      <c r="E91" s="242"/>
      <c r="F91" s="242"/>
      <c r="G91" s="242"/>
      <c r="H91" s="242"/>
      <c r="I91" s="242"/>
      <c r="J91" s="187"/>
      <c r="K91" s="187"/>
      <c r="L91" s="187"/>
    </row>
    <row r="92" spans="4:12" ht="12.75">
      <c r="D92" s="13"/>
      <c r="E92" s="83"/>
      <c r="F92" s="86"/>
      <c r="G92" s="93"/>
      <c r="H92" s="93"/>
      <c r="I92" s="187"/>
      <c r="J92" s="187"/>
      <c r="K92" s="187"/>
      <c r="L92" s="187"/>
    </row>
    <row r="93" spans="4:12" ht="12.75">
      <c r="D93" s="1"/>
      <c r="E93" s="81"/>
      <c r="F93" s="86"/>
      <c r="G93" s="93"/>
      <c r="H93" s="93"/>
      <c r="I93" s="187"/>
      <c r="J93" s="187"/>
      <c r="K93" s="187"/>
      <c r="L93" s="187"/>
    </row>
    <row r="94" spans="4:12" ht="12.75">
      <c r="D94" s="1"/>
      <c r="E94" s="13"/>
      <c r="F94" s="86"/>
      <c r="G94" s="93"/>
      <c r="H94" s="93"/>
      <c r="I94" s="187"/>
      <c r="J94" s="187"/>
      <c r="K94" s="187"/>
      <c r="L94" s="187"/>
    </row>
    <row r="95" spans="4:12" ht="12.75">
      <c r="D95" s="1"/>
      <c r="E95" s="13"/>
      <c r="F95" s="86"/>
      <c r="G95" s="93"/>
      <c r="H95" s="93"/>
      <c r="I95" s="187"/>
      <c r="J95" s="187"/>
      <c r="K95" s="187"/>
      <c r="L95" s="187"/>
    </row>
    <row r="96" spans="4:12" ht="12.75">
      <c r="D96" s="1"/>
      <c r="E96" s="13"/>
      <c r="F96" s="86"/>
      <c r="G96" s="93"/>
      <c r="H96" s="93"/>
      <c r="I96" s="187"/>
      <c r="J96" s="187"/>
      <c r="K96" s="187"/>
      <c r="L96" s="187"/>
    </row>
    <row r="97" spans="4:12" ht="12.75">
      <c r="D97" s="1"/>
      <c r="E97" s="13"/>
      <c r="F97" s="86"/>
      <c r="G97" s="93"/>
      <c r="H97" s="93"/>
      <c r="I97" s="187"/>
      <c r="J97" s="187"/>
      <c r="K97" s="187"/>
      <c r="L97" s="187"/>
    </row>
    <row r="98" spans="4:12" ht="12.75">
      <c r="D98" s="1"/>
      <c r="E98" s="13"/>
      <c r="F98" s="86"/>
      <c r="G98" s="93"/>
      <c r="H98" s="93"/>
      <c r="I98" s="187"/>
      <c r="J98" s="187"/>
      <c r="K98" s="187"/>
      <c r="L98" s="187"/>
    </row>
    <row r="99" spans="4:12" ht="12.75">
      <c r="D99" s="1"/>
      <c r="E99" s="13"/>
      <c r="F99" s="86"/>
      <c r="G99" s="93"/>
      <c r="H99" s="93"/>
      <c r="I99" s="187"/>
      <c r="J99" s="187"/>
      <c r="K99" s="187"/>
      <c r="L99" s="187"/>
    </row>
    <row r="100" spans="4:12" ht="12.75">
      <c r="D100" s="1"/>
      <c r="E100" s="13"/>
      <c r="F100" s="86"/>
      <c r="G100" s="93"/>
      <c r="H100" s="93"/>
      <c r="I100" s="187"/>
      <c r="J100" s="187"/>
      <c r="K100" s="187"/>
      <c r="L100" s="187"/>
    </row>
    <row r="101" spans="4:12" ht="12.75">
      <c r="D101" s="1"/>
      <c r="E101" s="13"/>
      <c r="F101" s="86"/>
      <c r="G101" s="93"/>
      <c r="H101" s="93"/>
      <c r="I101" s="187"/>
      <c r="J101" s="187"/>
      <c r="K101" s="187"/>
      <c r="L101" s="187"/>
    </row>
    <row r="102" spans="4:12" ht="12.75">
      <c r="D102" s="1"/>
      <c r="E102" s="13"/>
      <c r="F102" s="86"/>
      <c r="G102" s="93"/>
      <c r="H102" s="93"/>
      <c r="I102" s="187"/>
      <c r="J102" s="187"/>
      <c r="K102" s="187"/>
      <c r="L102" s="187"/>
    </row>
    <row r="103" spans="4:12" ht="12.75">
      <c r="D103" s="1"/>
      <c r="E103" s="13"/>
      <c r="F103" s="86"/>
      <c r="G103" s="93"/>
      <c r="H103" s="93"/>
      <c r="I103" s="187"/>
      <c r="J103" s="187"/>
      <c r="K103" s="187"/>
      <c r="L103" s="187"/>
    </row>
    <row r="104" spans="4:12" ht="12.75">
      <c r="D104" s="1"/>
      <c r="E104" s="81"/>
      <c r="F104" s="86"/>
      <c r="G104" s="93"/>
      <c r="H104" s="93"/>
      <c r="I104" s="187"/>
      <c r="J104" s="187"/>
      <c r="K104" s="187"/>
      <c r="L104" s="187"/>
    </row>
    <row r="105" spans="4:12" ht="12.75">
      <c r="D105" s="1"/>
      <c r="E105" s="13"/>
      <c r="F105" s="86"/>
      <c r="G105" s="93"/>
      <c r="H105" s="93"/>
      <c r="I105" s="187"/>
      <c r="J105" s="187"/>
      <c r="K105" s="187"/>
      <c r="L105" s="187"/>
    </row>
    <row r="106" spans="4:12" ht="12.75">
      <c r="D106" s="1"/>
      <c r="E106" s="13"/>
      <c r="F106" s="86"/>
      <c r="G106" s="93"/>
      <c r="H106" s="93"/>
      <c r="I106" s="187"/>
      <c r="J106" s="187"/>
      <c r="K106" s="187"/>
      <c r="L106" s="187"/>
    </row>
    <row r="107" spans="4:12" ht="12.75">
      <c r="D107" s="1"/>
      <c r="E107" s="13"/>
      <c r="F107" s="86"/>
      <c r="G107" s="93"/>
      <c r="H107" s="93"/>
      <c r="I107" s="187"/>
      <c r="J107" s="187"/>
      <c r="K107" s="187"/>
      <c r="L107" s="187"/>
    </row>
    <row r="108" spans="4:12" ht="12.75">
      <c r="D108" s="1"/>
      <c r="E108" s="13"/>
      <c r="F108" s="86"/>
      <c r="G108" s="93"/>
      <c r="H108" s="93"/>
      <c r="I108" s="187"/>
      <c r="J108" s="187"/>
      <c r="K108" s="187"/>
      <c r="L108" s="187"/>
    </row>
    <row r="109" spans="4:12" ht="12.75">
      <c r="D109" s="1"/>
      <c r="E109" s="13"/>
      <c r="F109" s="86"/>
      <c r="G109" s="93"/>
      <c r="H109" s="93"/>
      <c r="I109" s="187"/>
      <c r="J109" s="187"/>
      <c r="K109" s="187"/>
      <c r="L109" s="187"/>
    </row>
    <row r="110" spans="4:12" ht="12.75">
      <c r="D110" s="1"/>
      <c r="E110" s="13"/>
      <c r="F110" s="86"/>
      <c r="G110" s="93"/>
      <c r="H110" s="93"/>
      <c r="I110" s="187"/>
      <c r="J110" s="187"/>
      <c r="K110" s="187"/>
      <c r="L110" s="187"/>
    </row>
    <row r="111" spans="4:12" ht="12.75">
      <c r="D111" s="1"/>
      <c r="E111" s="13"/>
      <c r="F111" s="86"/>
      <c r="G111" s="93"/>
      <c r="H111" s="93"/>
      <c r="I111" s="187"/>
      <c r="J111" s="187"/>
      <c r="K111" s="187"/>
      <c r="L111" s="187"/>
    </row>
    <row r="112" spans="4:12" ht="12.75">
      <c r="D112" s="1"/>
      <c r="E112" s="13"/>
      <c r="F112" s="86"/>
      <c r="G112" s="93"/>
      <c r="H112" s="93"/>
      <c r="I112" s="187"/>
      <c r="J112" s="187"/>
      <c r="K112" s="187"/>
      <c r="L112" s="187"/>
    </row>
    <row r="113" spans="4:12" ht="12.75">
      <c r="D113" s="1"/>
      <c r="E113" s="13"/>
      <c r="F113" s="86"/>
      <c r="G113" s="93"/>
      <c r="H113" s="93"/>
      <c r="I113" s="187"/>
      <c r="J113" s="187"/>
      <c r="K113" s="187"/>
      <c r="L113" s="187"/>
    </row>
    <row r="114" spans="4:12" ht="12.75">
      <c r="D114" s="1"/>
      <c r="E114" s="13"/>
      <c r="F114" s="86"/>
      <c r="G114" s="93"/>
      <c r="H114" s="93"/>
      <c r="I114" s="187"/>
      <c r="J114" s="187"/>
      <c r="K114" s="187"/>
      <c r="L114" s="187"/>
    </row>
    <row r="115" spans="4:12" ht="12.75">
      <c r="D115" s="1"/>
      <c r="E115" s="13"/>
      <c r="F115" s="86"/>
      <c r="G115" s="93"/>
      <c r="H115" s="93"/>
      <c r="I115" s="187"/>
      <c r="J115" s="187"/>
      <c r="K115" s="187"/>
      <c r="L115" s="187"/>
    </row>
    <row r="116" spans="4:12" ht="12.75">
      <c r="D116" s="1"/>
      <c r="E116" s="13"/>
      <c r="F116" s="86"/>
      <c r="G116" s="93"/>
      <c r="H116" s="93"/>
      <c r="I116" s="187"/>
      <c r="J116" s="187"/>
      <c r="K116" s="187"/>
      <c r="L116" s="187"/>
    </row>
    <row r="117" spans="4:12" ht="12.75">
      <c r="D117" s="1"/>
      <c r="H117" s="93"/>
      <c r="I117" s="187"/>
      <c r="J117" s="187"/>
      <c r="K117" s="187"/>
      <c r="L117" s="187"/>
    </row>
    <row r="118" spans="4:12" ht="12.75">
      <c r="D118" s="1"/>
      <c r="I118" s="187"/>
      <c r="J118" s="187"/>
      <c r="K118" s="187"/>
      <c r="L118" s="187"/>
    </row>
    <row r="119" spans="9:12" ht="12.75">
      <c r="I119" s="187"/>
      <c r="J119" s="187"/>
      <c r="K119" s="187"/>
      <c r="L119" s="187"/>
    </row>
    <row r="120" spans="9:12" ht="12.75">
      <c r="I120" s="187"/>
      <c r="J120" s="187"/>
      <c r="K120" s="187"/>
      <c r="L120" s="187"/>
    </row>
    <row r="121" spans="9:12" ht="12.75">
      <c r="I121" s="187"/>
      <c r="J121" s="187"/>
      <c r="K121" s="187"/>
      <c r="L121" s="187"/>
    </row>
    <row r="122" spans="9:12" ht="12.75">
      <c r="I122" s="187"/>
      <c r="J122" s="187"/>
      <c r="K122" s="187"/>
      <c r="L122" s="187"/>
    </row>
    <row r="123" spans="9:12" ht="12.75">
      <c r="I123" s="187"/>
      <c r="J123" s="187"/>
      <c r="K123" s="187"/>
      <c r="L123" s="187"/>
    </row>
    <row r="124" spans="9:12" ht="12.75">
      <c r="I124" s="187"/>
      <c r="J124" s="187"/>
      <c r="K124" s="187"/>
      <c r="L124" s="187"/>
    </row>
    <row r="125" spans="9:12" ht="12.75">
      <c r="I125" s="187"/>
      <c r="J125" s="187"/>
      <c r="K125" s="187"/>
      <c r="L125" s="187"/>
    </row>
    <row r="126" spans="9:12" ht="12.75">
      <c r="I126" s="187"/>
      <c r="J126" s="187"/>
      <c r="K126" s="187"/>
      <c r="L126" s="187"/>
    </row>
    <row r="127" spans="9:12" ht="12.75">
      <c r="I127" s="187"/>
      <c r="J127" s="187"/>
      <c r="K127" s="187"/>
      <c r="L127" s="187"/>
    </row>
    <row r="128" spans="9:12" ht="12.75">
      <c r="I128" s="187"/>
      <c r="J128" s="187"/>
      <c r="K128" s="187"/>
      <c r="L128" s="187"/>
    </row>
  </sheetData>
  <sheetProtection/>
  <mergeCells count="72">
    <mergeCell ref="K50:L50"/>
    <mergeCell ref="K51:L51"/>
    <mergeCell ref="K60:L60"/>
    <mergeCell ref="K61:L61"/>
    <mergeCell ref="K56:L56"/>
    <mergeCell ref="K57:L57"/>
    <mergeCell ref="K58:L58"/>
    <mergeCell ref="K62:L62"/>
    <mergeCell ref="K63:L63"/>
    <mergeCell ref="K64:L64"/>
    <mergeCell ref="K65:L65"/>
    <mergeCell ref="K67:L67"/>
    <mergeCell ref="I78:I79"/>
    <mergeCell ref="J78:J79"/>
    <mergeCell ref="K78:L79"/>
    <mergeCell ref="K74:L74"/>
    <mergeCell ref="K68:L68"/>
    <mergeCell ref="K88:L88"/>
    <mergeCell ref="K89:L89"/>
    <mergeCell ref="K84:L84"/>
    <mergeCell ref="K85:L85"/>
    <mergeCell ref="K86:L86"/>
    <mergeCell ref="K80:L83"/>
    <mergeCell ref="K69:L69"/>
    <mergeCell ref="K70:L70"/>
    <mergeCell ref="K71:L71"/>
    <mergeCell ref="K87:L87"/>
    <mergeCell ref="K76:L76"/>
    <mergeCell ref="K75:L75"/>
    <mergeCell ref="K46:L46"/>
    <mergeCell ref="K47:L47"/>
    <mergeCell ref="K48:L48"/>
    <mergeCell ref="K49:L49"/>
    <mergeCell ref="I80:I83"/>
    <mergeCell ref="J80:J83"/>
    <mergeCell ref="K52:L55"/>
    <mergeCell ref="K72:L72"/>
    <mergeCell ref="K73:L73"/>
    <mergeCell ref="J52:J55"/>
    <mergeCell ref="K33:L33"/>
    <mergeCell ref="K34:L34"/>
    <mergeCell ref="K35:L35"/>
    <mergeCell ref="K40:L40"/>
    <mergeCell ref="K41:L41"/>
    <mergeCell ref="K42:L42"/>
    <mergeCell ref="K43:L43"/>
    <mergeCell ref="K44:L44"/>
    <mergeCell ref="K45:L45"/>
    <mergeCell ref="J28:K28"/>
    <mergeCell ref="K39:L39"/>
    <mergeCell ref="J29:K29"/>
    <mergeCell ref="I32:L32"/>
    <mergeCell ref="K36:L36"/>
    <mergeCell ref="K37:L37"/>
    <mergeCell ref="K38:L38"/>
    <mergeCell ref="E1:M1"/>
    <mergeCell ref="A1:D1"/>
    <mergeCell ref="I9:K9"/>
    <mergeCell ref="I10:K10"/>
    <mergeCell ref="I7:M7"/>
    <mergeCell ref="I21:J24"/>
    <mergeCell ref="A12:C12"/>
    <mergeCell ref="B91:I91"/>
    <mergeCell ref="I11:K11"/>
    <mergeCell ref="J27:K27"/>
    <mergeCell ref="I26:L26"/>
    <mergeCell ref="I12:K12"/>
    <mergeCell ref="I13:K13"/>
    <mergeCell ref="L16:M16"/>
    <mergeCell ref="L15:M15"/>
    <mergeCell ref="B42:B45"/>
    <mergeCell ref="C42:C4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8" r:id="rId1"/>
  <rowBreaks count="1" manualBreakCount="1">
    <brk id="9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3:G3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.25390625" style="127" customWidth="1"/>
    <col min="2" max="2" width="29.875" style="127" customWidth="1"/>
    <col min="3" max="3" width="13.375" style="127" customWidth="1"/>
    <col min="4" max="4" width="14.00390625" style="127" customWidth="1"/>
    <col min="5" max="5" width="13.375" style="127" customWidth="1"/>
    <col min="6" max="6" width="11.25390625" style="127" customWidth="1"/>
    <col min="7" max="7" width="35.875" style="127" bestFit="1" customWidth="1"/>
    <col min="8" max="16384" width="9.125" style="127" customWidth="1"/>
  </cols>
  <sheetData>
    <row r="3" ht="15">
      <c r="B3" s="127" t="s">
        <v>246</v>
      </c>
    </row>
    <row r="4" spans="2:7" ht="24" customHeight="1">
      <c r="B4" s="127" t="s">
        <v>247</v>
      </c>
      <c r="C4" s="127" t="s">
        <v>248</v>
      </c>
      <c r="D4" s="127" t="s">
        <v>249</v>
      </c>
      <c r="E4" s="127" t="s">
        <v>250</v>
      </c>
      <c r="F4" s="127" t="s">
        <v>251</v>
      </c>
      <c r="G4" s="127" t="s">
        <v>252</v>
      </c>
    </row>
    <row r="5" spans="3:6" ht="12" customHeight="1">
      <c r="C5" s="127" t="s">
        <v>253</v>
      </c>
      <c r="D5" s="127" t="s">
        <v>254</v>
      </c>
      <c r="E5" s="127" t="s">
        <v>255</v>
      </c>
      <c r="F5" s="127" t="s">
        <v>255</v>
      </c>
    </row>
    <row r="6" spans="2:7" ht="30" customHeight="1">
      <c r="B6" s="127" t="s">
        <v>256</v>
      </c>
      <c r="C6" s="127" t="s">
        <v>257</v>
      </c>
      <c r="D6" s="127" t="s">
        <v>257</v>
      </c>
      <c r="E6" s="127" t="s">
        <v>257</v>
      </c>
      <c r="F6" s="127" t="s">
        <v>257</v>
      </c>
      <c r="G6" s="127" t="s">
        <v>258</v>
      </c>
    </row>
    <row r="7" spans="2:7" ht="20.25" customHeight="1">
      <c r="B7" s="127" t="s">
        <v>259</v>
      </c>
      <c r="C7" s="127" t="s">
        <v>257</v>
      </c>
      <c r="D7" s="127" t="s">
        <v>257</v>
      </c>
      <c r="E7" s="127" t="s">
        <v>257</v>
      </c>
      <c r="F7" s="127" t="s">
        <v>257</v>
      </c>
      <c r="G7" s="127" t="s">
        <v>258</v>
      </c>
    </row>
    <row r="8" spans="2:7" ht="20.25" customHeight="1">
      <c r="B8" s="127" t="s">
        <v>260</v>
      </c>
      <c r="C8" s="127" t="s">
        <v>257</v>
      </c>
      <c r="D8" s="127" t="s">
        <v>257</v>
      </c>
      <c r="E8" s="127" t="s">
        <v>257</v>
      </c>
      <c r="F8" s="127" t="s">
        <v>257</v>
      </c>
      <c r="G8" s="127" t="s">
        <v>261</v>
      </c>
    </row>
    <row r="9" spans="2:7" ht="20.25" customHeight="1">
      <c r="B9" s="127" t="s">
        <v>262</v>
      </c>
      <c r="C9" s="127" t="s">
        <v>257</v>
      </c>
      <c r="D9" s="127" t="s">
        <v>257</v>
      </c>
      <c r="E9" s="127" t="s">
        <v>257</v>
      </c>
      <c r="F9" s="127" t="s">
        <v>257</v>
      </c>
      <c r="G9" s="127" t="s">
        <v>261</v>
      </c>
    </row>
    <row r="10" spans="2:7" ht="20.25" customHeight="1">
      <c r="B10" s="127" t="s">
        <v>263</v>
      </c>
      <c r="C10" s="127" t="s">
        <v>264</v>
      </c>
      <c r="D10" s="127" t="s">
        <v>264</v>
      </c>
      <c r="E10" s="127" t="s">
        <v>257</v>
      </c>
      <c r="F10" s="127" t="s">
        <v>257</v>
      </c>
      <c r="G10" s="127" t="s">
        <v>258</v>
      </c>
    </row>
    <row r="11" spans="2:7" ht="20.25" customHeight="1">
      <c r="B11" s="127" t="s">
        <v>265</v>
      </c>
      <c r="C11" s="127" t="s">
        <v>264</v>
      </c>
      <c r="D11" s="127" t="s">
        <v>264</v>
      </c>
      <c r="E11" s="127" t="s">
        <v>264</v>
      </c>
      <c r="F11" s="127" t="s">
        <v>257</v>
      </c>
      <c r="G11" s="127" t="s">
        <v>266</v>
      </c>
    </row>
    <row r="12" spans="2:7" ht="20.25" customHeight="1">
      <c r="B12" s="127" t="s">
        <v>267</v>
      </c>
      <c r="C12" s="127" t="s">
        <v>264</v>
      </c>
      <c r="D12" s="127" t="s">
        <v>264</v>
      </c>
      <c r="E12" s="127" t="s">
        <v>264</v>
      </c>
      <c r="F12" s="127" t="s">
        <v>257</v>
      </c>
      <c r="G12" s="127" t="s">
        <v>266</v>
      </c>
    </row>
    <row r="13" spans="2:7" ht="20.25" customHeight="1">
      <c r="B13" s="127" t="s">
        <v>268</v>
      </c>
      <c r="C13" s="127" t="s">
        <v>264</v>
      </c>
      <c r="D13" s="127" t="s">
        <v>264</v>
      </c>
      <c r="E13" s="127" t="s">
        <v>264</v>
      </c>
      <c r="F13" s="127" t="s">
        <v>257</v>
      </c>
      <c r="G13" s="127" t="s">
        <v>266</v>
      </c>
    </row>
    <row r="14" spans="2:7" ht="20.25" customHeight="1">
      <c r="B14" s="127" t="s">
        <v>69</v>
      </c>
      <c r="C14" s="127" t="s">
        <v>264</v>
      </c>
      <c r="D14" s="127" t="s">
        <v>264</v>
      </c>
      <c r="E14" s="127" t="s">
        <v>264</v>
      </c>
      <c r="F14" s="127" t="s">
        <v>257</v>
      </c>
      <c r="G14" s="127" t="s">
        <v>269</v>
      </c>
    </row>
    <row r="15" spans="2:7" ht="20.25" customHeight="1">
      <c r="B15" s="127" t="s">
        <v>90</v>
      </c>
      <c r="C15" s="127" t="s">
        <v>264</v>
      </c>
      <c r="D15" s="127" t="s">
        <v>264</v>
      </c>
      <c r="E15" s="127" t="s">
        <v>264</v>
      </c>
      <c r="F15" s="127" t="s">
        <v>257</v>
      </c>
      <c r="G15" s="127" t="s">
        <v>270</v>
      </c>
    </row>
    <row r="16" spans="2:7" ht="20.25" customHeight="1">
      <c r="B16" s="127" t="s">
        <v>271</v>
      </c>
      <c r="C16" s="127" t="s">
        <v>264</v>
      </c>
      <c r="D16" s="127" t="s">
        <v>264</v>
      </c>
      <c r="E16" s="127" t="s">
        <v>264</v>
      </c>
      <c r="F16" s="127" t="s">
        <v>257</v>
      </c>
      <c r="G16" s="127" t="s">
        <v>272</v>
      </c>
    </row>
    <row r="17" spans="2:7" ht="20.25" customHeight="1">
      <c r="B17" s="127" t="s">
        <v>77</v>
      </c>
      <c r="C17" s="127" t="s">
        <v>264</v>
      </c>
      <c r="D17" s="127" t="s">
        <v>264</v>
      </c>
      <c r="E17" s="127" t="s">
        <v>264</v>
      </c>
      <c r="F17" s="127" t="s">
        <v>257</v>
      </c>
      <c r="G17" s="127" t="s">
        <v>273</v>
      </c>
    </row>
    <row r="18" spans="2:7" ht="20.25" customHeight="1">
      <c r="B18" s="127" t="s">
        <v>274</v>
      </c>
      <c r="C18" s="127" t="s">
        <v>264</v>
      </c>
      <c r="D18" s="127" t="s">
        <v>264</v>
      </c>
      <c r="E18" s="127" t="s">
        <v>264</v>
      </c>
      <c r="F18" s="127" t="s">
        <v>257</v>
      </c>
      <c r="G18" s="127" t="s">
        <v>275</v>
      </c>
    </row>
    <row r="19" spans="2:7" ht="20.25" customHeight="1">
      <c r="B19" s="127" t="s">
        <v>276</v>
      </c>
      <c r="C19" s="127" t="s">
        <v>264</v>
      </c>
      <c r="D19" s="127" t="s">
        <v>264</v>
      </c>
      <c r="E19" s="127" t="s">
        <v>264</v>
      </c>
      <c r="F19" s="127" t="s">
        <v>257</v>
      </c>
      <c r="G19" s="127" t="s">
        <v>277</v>
      </c>
    </row>
    <row r="20" spans="2:7" ht="20.25" customHeight="1">
      <c r="B20" s="127" t="s">
        <v>278</v>
      </c>
      <c r="C20" s="127" t="s">
        <v>264</v>
      </c>
      <c r="D20" s="127" t="s">
        <v>264</v>
      </c>
      <c r="E20" s="127" t="s">
        <v>264</v>
      </c>
      <c r="F20" s="127" t="s">
        <v>257</v>
      </c>
      <c r="G20" s="127" t="s">
        <v>279</v>
      </c>
    </row>
    <row r="21" spans="2:7" ht="20.25" customHeight="1">
      <c r="B21" s="127" t="s">
        <v>280</v>
      </c>
      <c r="C21" s="127" t="s">
        <v>264</v>
      </c>
      <c r="D21" s="127" t="s">
        <v>264</v>
      </c>
      <c r="E21" s="127" t="s">
        <v>264</v>
      </c>
      <c r="F21" s="127" t="s">
        <v>257</v>
      </c>
      <c r="G21" s="127" t="s">
        <v>281</v>
      </c>
    </row>
    <row r="22" spans="2:7" ht="20.25" customHeight="1">
      <c r="B22" s="127" t="s">
        <v>282</v>
      </c>
      <c r="C22" s="127" t="s">
        <v>264</v>
      </c>
      <c r="D22" s="127" t="s">
        <v>264</v>
      </c>
      <c r="E22" s="127" t="s">
        <v>264</v>
      </c>
      <c r="F22" s="127" t="s">
        <v>264</v>
      </c>
      <c r="G22" s="127" t="s">
        <v>283</v>
      </c>
    </row>
    <row r="23" spans="2:7" ht="20.25" customHeight="1">
      <c r="B23" s="127" t="s">
        <v>284</v>
      </c>
      <c r="C23" s="127" t="s">
        <v>264</v>
      </c>
      <c r="D23" s="127" t="s">
        <v>264</v>
      </c>
      <c r="E23" s="127" t="s">
        <v>264</v>
      </c>
      <c r="F23" s="127" t="s">
        <v>257</v>
      </c>
      <c r="G23" s="127" t="s">
        <v>285</v>
      </c>
    </row>
    <row r="24" spans="2:7" ht="20.25" customHeight="1">
      <c r="B24" s="127" t="s">
        <v>286</v>
      </c>
      <c r="C24" s="127" t="s">
        <v>264</v>
      </c>
      <c r="D24" s="127" t="s">
        <v>264</v>
      </c>
      <c r="E24" s="127" t="s">
        <v>264</v>
      </c>
      <c r="F24" s="127" t="s">
        <v>264</v>
      </c>
      <c r="G24" s="127" t="s">
        <v>287</v>
      </c>
    </row>
    <row r="25" spans="2:7" ht="20.25" customHeight="1">
      <c r="B25" s="127" t="s">
        <v>288</v>
      </c>
      <c r="C25" s="127" t="s">
        <v>264</v>
      </c>
      <c r="D25" s="127" t="s">
        <v>264</v>
      </c>
      <c r="E25" s="127" t="s">
        <v>264</v>
      </c>
      <c r="F25" s="127" t="s">
        <v>264</v>
      </c>
      <c r="G25" s="127" t="s">
        <v>289</v>
      </c>
    </row>
    <row r="26" spans="2:7" ht="20.25" customHeight="1">
      <c r="B26" s="127" t="s">
        <v>290</v>
      </c>
      <c r="C26" s="127" t="s">
        <v>264</v>
      </c>
      <c r="D26" s="127" t="s">
        <v>264</v>
      </c>
      <c r="E26" s="127" t="s">
        <v>264</v>
      </c>
      <c r="F26" s="127" t="s">
        <v>264</v>
      </c>
      <c r="G26" s="127" t="s">
        <v>291</v>
      </c>
    </row>
    <row r="27" spans="2:7" ht="20.25" customHeight="1">
      <c r="B27" s="127" t="s">
        <v>292</v>
      </c>
      <c r="C27" s="127" t="s">
        <v>264</v>
      </c>
      <c r="D27" s="127" t="s">
        <v>264</v>
      </c>
      <c r="E27" s="127" t="s">
        <v>257</v>
      </c>
      <c r="F27" s="127" t="s">
        <v>257</v>
      </c>
      <c r="G27" s="127" t="s">
        <v>258</v>
      </c>
    </row>
    <row r="28" spans="2:7" ht="20.25" customHeight="1">
      <c r="B28" s="127" t="s">
        <v>293</v>
      </c>
      <c r="C28" s="127" t="s">
        <v>264</v>
      </c>
      <c r="D28" s="127" t="s">
        <v>264</v>
      </c>
      <c r="E28" s="127" t="s">
        <v>257</v>
      </c>
      <c r="F28" s="127" t="s">
        <v>257</v>
      </c>
      <c r="G28" s="127" t="s">
        <v>258</v>
      </c>
    </row>
    <row r="29" spans="2:7" ht="20.25" customHeight="1">
      <c r="B29" s="127" t="s">
        <v>294</v>
      </c>
      <c r="C29" s="127" t="s">
        <v>264</v>
      </c>
      <c r="D29" s="127" t="s">
        <v>264</v>
      </c>
      <c r="E29" s="127" t="s">
        <v>257</v>
      </c>
      <c r="F29" s="127" t="s">
        <v>257</v>
      </c>
      <c r="G29" s="127" t="s">
        <v>258</v>
      </c>
    </row>
    <row r="30" spans="2:7" ht="20.25" customHeight="1">
      <c r="B30" s="127" t="s">
        <v>295</v>
      </c>
      <c r="C30" s="127" t="s">
        <v>264</v>
      </c>
      <c r="D30" s="127" t="s">
        <v>264</v>
      </c>
      <c r="E30" s="127" t="s">
        <v>264</v>
      </c>
      <c r="F30" s="127" t="s">
        <v>257</v>
      </c>
      <c r="G30" s="127" t="s">
        <v>296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O30" sqref="O30"/>
    </sheetView>
  </sheetViews>
  <sheetFormatPr defaultColWidth="9.00390625" defaultRowHeight="12.75"/>
  <cols>
    <col min="1" max="1" width="28.875" style="129" customWidth="1"/>
    <col min="2" max="3" width="10.75390625" style="129" customWidth="1"/>
    <col min="4" max="4" width="15.00390625" style="129" customWidth="1"/>
    <col min="5" max="5" width="4.875" style="129" customWidth="1"/>
    <col min="6" max="6" width="4.00390625" style="129" customWidth="1"/>
    <col min="7" max="7" width="21.125" style="129" customWidth="1"/>
    <col min="8" max="8" width="14.25390625" style="129" customWidth="1"/>
    <col min="9" max="9" width="14.375" style="129" customWidth="1"/>
    <col min="10" max="10" width="17.75390625" style="129" bestFit="1" customWidth="1"/>
    <col min="11" max="11" width="3.375" style="129" customWidth="1"/>
    <col min="12" max="12" width="22.00390625" style="129" bestFit="1" customWidth="1"/>
    <col min="13" max="13" width="4.625" style="129" bestFit="1" customWidth="1"/>
    <col min="14" max="14" width="8.00390625" style="129" bestFit="1" customWidth="1"/>
    <col min="15" max="16" width="9.125" style="129" customWidth="1"/>
    <col min="17" max="17" width="11.375" style="129" bestFit="1" customWidth="1"/>
    <col min="18" max="16384" width="9.125" style="129" customWidth="1"/>
  </cols>
  <sheetData>
    <row r="1" spans="1:10" ht="31.5" customHeight="1">
      <c r="A1" s="306" t="s">
        <v>397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2.7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6.25" customHeight="1" thickBot="1" thickTop="1">
      <c r="A3" s="131" t="s">
        <v>297</v>
      </c>
      <c r="B3" s="132"/>
      <c r="C3" s="132"/>
      <c r="D3" s="133"/>
      <c r="G3" s="134" t="s">
        <v>62</v>
      </c>
      <c r="H3" s="135"/>
      <c r="I3" s="135"/>
      <c r="J3" s="136" t="s">
        <v>5</v>
      </c>
    </row>
    <row r="4" spans="1:16" ht="26.25" customHeight="1" thickBot="1">
      <c r="A4" s="137" t="s">
        <v>0</v>
      </c>
      <c r="B4" s="310">
        <f>'2010 İDARİ'!B3</f>
        <v>0.057383</v>
      </c>
      <c r="C4" s="310"/>
      <c r="D4" s="310"/>
      <c r="G4" s="207" t="s">
        <v>394</v>
      </c>
      <c r="H4" s="208"/>
      <c r="I4" s="209">
        <v>15</v>
      </c>
      <c r="J4" s="138">
        <v>15</v>
      </c>
      <c r="L4" s="211" t="s">
        <v>170</v>
      </c>
      <c r="M4" s="212"/>
      <c r="N4" s="212"/>
      <c r="O4" s="212"/>
      <c r="P4" s="213">
        <v>729</v>
      </c>
    </row>
    <row r="5" spans="1:17" ht="26.25" customHeight="1">
      <c r="A5" s="137" t="s">
        <v>1</v>
      </c>
      <c r="B5" s="311">
        <f>'2010 İDARİ'!B4</f>
        <v>0.01819</v>
      </c>
      <c r="C5" s="311"/>
      <c r="D5" s="311"/>
      <c r="G5" s="210" t="s">
        <v>398</v>
      </c>
      <c r="H5" s="208"/>
      <c r="I5" s="209">
        <v>20</v>
      </c>
      <c r="J5" s="139">
        <v>20</v>
      </c>
      <c r="L5" s="102" t="s">
        <v>171</v>
      </c>
      <c r="M5" s="102" t="s">
        <v>5</v>
      </c>
      <c r="N5" s="102" t="s">
        <v>229</v>
      </c>
      <c r="O5" s="341" t="s">
        <v>172</v>
      </c>
      <c r="P5" s="342"/>
      <c r="Q5" s="214">
        <v>2010</v>
      </c>
    </row>
    <row r="6" spans="1:17" ht="26.25" customHeight="1" thickBot="1">
      <c r="A6" s="140" t="s">
        <v>3</v>
      </c>
      <c r="B6" s="311">
        <f>'2010 İDARİ'!B5</f>
        <v>0.76293</v>
      </c>
      <c r="C6" s="311"/>
      <c r="D6" s="311"/>
      <c r="G6" s="210" t="s">
        <v>359</v>
      </c>
      <c r="H6" s="208"/>
      <c r="I6" s="209">
        <v>27</v>
      </c>
      <c r="J6" s="139">
        <v>27</v>
      </c>
      <c r="L6" s="117" t="s">
        <v>173</v>
      </c>
      <c r="M6" s="103">
        <v>0.5</v>
      </c>
      <c r="N6" s="104" t="s">
        <v>221</v>
      </c>
      <c r="O6" s="177">
        <v>50</v>
      </c>
      <c r="P6" s="178">
        <v>45.63</v>
      </c>
      <c r="Q6" s="129">
        <f>ROUND(((((((+$P$4)*12)*O6)*15/100)/100)/12),2)</f>
        <v>54.68</v>
      </c>
    </row>
    <row r="7" spans="7:17" ht="19.5" thickBot="1" thickTop="1">
      <c r="G7" s="210" t="s">
        <v>360</v>
      </c>
      <c r="H7" s="208"/>
      <c r="I7" s="209">
        <v>35</v>
      </c>
      <c r="J7" s="141">
        <v>35</v>
      </c>
      <c r="L7" s="118" t="s">
        <v>174</v>
      </c>
      <c r="M7" s="103">
        <v>0.1</v>
      </c>
      <c r="N7" s="104" t="s">
        <v>222</v>
      </c>
      <c r="O7" s="177">
        <v>60</v>
      </c>
      <c r="P7" s="178">
        <v>54.76</v>
      </c>
      <c r="Q7" s="129">
        <f aca="true" t="shared" si="0" ref="Q7:Q13">ROUND(((((((+$P$4)*12)*O7)*15/100)/100)/12),2)</f>
        <v>65.61</v>
      </c>
    </row>
    <row r="8" spans="1:17" ht="19.5" thickBot="1" thickTop="1">
      <c r="A8" s="142" t="s">
        <v>61</v>
      </c>
      <c r="B8" s="143"/>
      <c r="C8" s="143"/>
      <c r="D8" s="144"/>
      <c r="L8" s="119" t="s">
        <v>175</v>
      </c>
      <c r="M8" s="105">
        <v>0.075</v>
      </c>
      <c r="N8" s="104" t="s">
        <v>223</v>
      </c>
      <c r="O8" s="177">
        <v>57.5</v>
      </c>
      <c r="P8" s="178">
        <v>52.47</v>
      </c>
      <c r="Q8" s="129">
        <f t="shared" si="0"/>
        <v>62.88</v>
      </c>
    </row>
    <row r="9" spans="1:17" ht="22.5" customHeight="1" thickBot="1">
      <c r="A9" s="145" t="s">
        <v>63</v>
      </c>
      <c r="B9" s="146">
        <v>300</v>
      </c>
      <c r="C9" s="147">
        <f aca="true" t="shared" si="1" ref="C9:C14">ROUND(B$4*B9,2)</f>
        <v>17.21</v>
      </c>
      <c r="D9" s="145" t="s">
        <v>399</v>
      </c>
      <c r="G9" s="312" t="s">
        <v>298</v>
      </c>
      <c r="H9" s="313"/>
      <c r="I9" s="313"/>
      <c r="J9" s="314"/>
      <c r="L9" s="120" t="s">
        <v>176</v>
      </c>
      <c r="M9" s="103">
        <v>0.05</v>
      </c>
      <c r="N9" s="104" t="s">
        <v>224</v>
      </c>
      <c r="O9" s="177">
        <v>65</v>
      </c>
      <c r="P9" s="178">
        <v>59.31</v>
      </c>
      <c r="Q9" s="129">
        <f t="shared" si="0"/>
        <v>71.08</v>
      </c>
    </row>
    <row r="10" spans="1:17" ht="22.5" customHeight="1" thickBot="1">
      <c r="A10" s="145" t="s">
        <v>64</v>
      </c>
      <c r="B10" s="146">
        <v>250</v>
      </c>
      <c r="C10" s="147">
        <f t="shared" si="1"/>
        <v>14.35</v>
      </c>
      <c r="D10" s="145" t="s">
        <v>399</v>
      </c>
      <c r="G10" s="315" t="s">
        <v>386</v>
      </c>
      <c r="H10" s="316"/>
      <c r="I10" s="148"/>
      <c r="J10" s="149">
        <v>729</v>
      </c>
      <c r="L10" s="337"/>
      <c r="M10" s="277"/>
      <c r="N10" s="104" t="s">
        <v>225</v>
      </c>
      <c r="O10" s="177">
        <v>67.5</v>
      </c>
      <c r="P10" s="179">
        <v>61.6</v>
      </c>
      <c r="Q10" s="129">
        <f t="shared" si="0"/>
        <v>73.81</v>
      </c>
    </row>
    <row r="11" spans="1:17" ht="22.5" customHeight="1" thickBot="1">
      <c r="A11" s="145" t="s">
        <v>65</v>
      </c>
      <c r="B11" s="146">
        <v>200</v>
      </c>
      <c r="C11" s="147">
        <f t="shared" si="1"/>
        <v>11.48</v>
      </c>
      <c r="D11" s="145" t="s">
        <v>399</v>
      </c>
      <c r="G11" s="315" t="s">
        <v>299</v>
      </c>
      <c r="H11" s="316"/>
      <c r="I11" s="148"/>
      <c r="J11" s="149">
        <v>0</v>
      </c>
      <c r="L11" s="338"/>
      <c r="M11" s="279"/>
      <c r="N11" s="104" t="s">
        <v>226</v>
      </c>
      <c r="O11" s="177">
        <v>75</v>
      </c>
      <c r="P11" s="178">
        <v>68.45</v>
      </c>
      <c r="Q11" s="129">
        <f t="shared" si="0"/>
        <v>82.01</v>
      </c>
    </row>
    <row r="12" spans="1:17" ht="22.5" customHeight="1" thickBot="1">
      <c r="A12" s="145" t="s">
        <v>66</v>
      </c>
      <c r="B12" s="146">
        <v>160</v>
      </c>
      <c r="C12" s="147">
        <f t="shared" si="1"/>
        <v>9.18</v>
      </c>
      <c r="D12" s="145" t="s">
        <v>399</v>
      </c>
      <c r="G12" s="315" t="s">
        <v>300</v>
      </c>
      <c r="H12" s="316"/>
      <c r="I12" s="148"/>
      <c r="J12" s="149">
        <v>0</v>
      </c>
      <c r="L12" s="338"/>
      <c r="M12" s="279"/>
      <c r="N12" s="104" t="s">
        <v>227</v>
      </c>
      <c r="O12" s="177">
        <v>80</v>
      </c>
      <c r="P12" s="178">
        <v>73.01</v>
      </c>
      <c r="Q12" s="129">
        <f t="shared" si="0"/>
        <v>87.48</v>
      </c>
    </row>
    <row r="13" spans="1:17" ht="22.5" customHeight="1" thickBot="1">
      <c r="A13" s="145" t="s">
        <v>67</v>
      </c>
      <c r="B13" s="146">
        <v>160</v>
      </c>
      <c r="C13" s="147">
        <f t="shared" si="1"/>
        <v>9.18</v>
      </c>
      <c r="D13" s="145" t="s">
        <v>399</v>
      </c>
      <c r="F13" s="150"/>
      <c r="G13" s="315" t="s">
        <v>301</v>
      </c>
      <c r="H13" s="316"/>
      <c r="I13" s="148"/>
      <c r="J13" s="149">
        <v>0</v>
      </c>
      <c r="L13" s="339"/>
      <c r="M13" s="340"/>
      <c r="N13" s="180" t="s">
        <v>228</v>
      </c>
      <c r="O13" s="181">
        <v>85</v>
      </c>
      <c r="P13" s="182">
        <v>77.57</v>
      </c>
      <c r="Q13" s="129">
        <f t="shared" si="0"/>
        <v>92.95</v>
      </c>
    </row>
    <row r="14" spans="1:16" ht="22.5" customHeight="1">
      <c r="A14" s="145" t="s">
        <v>68</v>
      </c>
      <c r="B14" s="146">
        <v>300</v>
      </c>
      <c r="C14" s="147">
        <f t="shared" si="1"/>
        <v>17.21</v>
      </c>
      <c r="D14" s="145" t="s">
        <v>399</v>
      </c>
      <c r="L14" s="328" t="s">
        <v>403</v>
      </c>
      <c r="M14" s="329"/>
      <c r="N14" s="329"/>
      <c r="O14" s="329"/>
      <c r="P14" s="330"/>
    </row>
    <row r="15" spans="1:16" ht="22.5" customHeight="1">
      <c r="A15" s="143"/>
      <c r="B15" s="151"/>
      <c r="C15" s="152"/>
      <c r="D15" s="143"/>
      <c r="G15" s="153" t="s">
        <v>302</v>
      </c>
      <c r="L15" s="331"/>
      <c r="M15" s="332"/>
      <c r="N15" s="332"/>
      <c r="O15" s="332"/>
      <c r="P15" s="333"/>
    </row>
    <row r="16" spans="1:16" ht="22.5" customHeight="1">
      <c r="A16" s="307" t="s">
        <v>303</v>
      </c>
      <c r="B16" s="308"/>
      <c r="C16" s="308"/>
      <c r="D16" s="309"/>
      <c r="G16" s="317" t="s">
        <v>57</v>
      </c>
      <c r="H16" s="318"/>
      <c r="I16" s="319"/>
      <c r="J16" s="154">
        <v>3600</v>
      </c>
      <c r="L16" s="331"/>
      <c r="M16" s="332"/>
      <c r="N16" s="332"/>
      <c r="O16" s="332"/>
      <c r="P16" s="333"/>
    </row>
    <row r="17" spans="1:16" ht="22.5" customHeight="1">
      <c r="A17" s="145" t="s">
        <v>63</v>
      </c>
      <c r="B17" s="146">
        <v>960</v>
      </c>
      <c r="C17" s="147">
        <f aca="true" t="shared" si="2" ref="C17:C22">ROUND(B$4*B17,2)</f>
        <v>55.09</v>
      </c>
      <c r="D17" s="145" t="s">
        <v>399</v>
      </c>
      <c r="G17" s="317" t="s">
        <v>58</v>
      </c>
      <c r="H17" s="318"/>
      <c r="I17" s="319"/>
      <c r="J17" s="154">
        <v>3000</v>
      </c>
      <c r="L17" s="334"/>
      <c r="M17" s="335"/>
      <c r="N17" s="335"/>
      <c r="O17" s="335"/>
      <c r="P17" s="336"/>
    </row>
    <row r="18" spans="1:10" ht="22.5" customHeight="1">
      <c r="A18" s="145" t="s">
        <v>64</v>
      </c>
      <c r="B18" s="146">
        <v>800</v>
      </c>
      <c r="C18" s="147">
        <f t="shared" si="2"/>
        <v>45.91</v>
      </c>
      <c r="D18" s="145" t="s">
        <v>399</v>
      </c>
      <c r="G18" s="317" t="s">
        <v>59</v>
      </c>
      <c r="H18" s="318"/>
      <c r="I18" s="319"/>
      <c r="J18" s="154">
        <v>3000</v>
      </c>
    </row>
    <row r="19" spans="1:10" ht="22.5" customHeight="1">
      <c r="A19" s="145" t="s">
        <v>65</v>
      </c>
      <c r="B19" s="146">
        <v>640</v>
      </c>
      <c r="C19" s="147">
        <f t="shared" si="2"/>
        <v>36.73</v>
      </c>
      <c r="D19" s="145" t="s">
        <v>399</v>
      </c>
      <c r="G19" s="317" t="s">
        <v>60</v>
      </c>
      <c r="H19" s="318"/>
      <c r="I19" s="319"/>
      <c r="J19" s="154">
        <v>3000</v>
      </c>
    </row>
    <row r="20" spans="1:10" ht="22.5" customHeight="1">
      <c r="A20" s="145" t="s">
        <v>66</v>
      </c>
      <c r="B20" s="146">
        <v>512</v>
      </c>
      <c r="C20" s="147">
        <f t="shared" si="2"/>
        <v>29.38</v>
      </c>
      <c r="D20" s="145" t="s">
        <v>399</v>
      </c>
      <c r="G20" s="317" t="s">
        <v>304</v>
      </c>
      <c r="H20" s="318"/>
      <c r="I20" s="319"/>
      <c r="J20" s="154">
        <v>2200</v>
      </c>
    </row>
    <row r="21" spans="1:10" ht="22.5" customHeight="1">
      <c r="A21" s="145" t="s">
        <v>67</v>
      </c>
      <c r="B21" s="146">
        <v>512</v>
      </c>
      <c r="C21" s="147">
        <f t="shared" si="2"/>
        <v>29.38</v>
      </c>
      <c r="D21" s="145" t="s">
        <v>399</v>
      </c>
      <c r="G21" s="317" t="s">
        <v>305</v>
      </c>
      <c r="H21" s="318"/>
      <c r="I21" s="319"/>
      <c r="J21" s="154">
        <v>1600</v>
      </c>
    </row>
    <row r="22" spans="1:10" ht="22.5" customHeight="1">
      <c r="A22" s="145" t="s">
        <v>68</v>
      </c>
      <c r="B22" s="146">
        <v>600</v>
      </c>
      <c r="C22" s="147">
        <f t="shared" si="2"/>
        <v>34.43</v>
      </c>
      <c r="D22" s="145" t="s">
        <v>399</v>
      </c>
      <c r="G22" s="320" t="s">
        <v>306</v>
      </c>
      <c r="H22" s="321"/>
      <c r="I22" s="322"/>
      <c r="J22" s="155">
        <v>1100</v>
      </c>
    </row>
    <row r="23" ht="22.5" customHeight="1">
      <c r="C23" s="156"/>
    </row>
    <row r="24" spans="1:10" ht="18">
      <c r="A24" s="157" t="s">
        <v>307</v>
      </c>
      <c r="B24" s="158"/>
      <c r="C24" s="158"/>
      <c r="D24" s="159"/>
      <c r="E24" s="160"/>
      <c r="G24" s="161" t="s">
        <v>17</v>
      </c>
      <c r="H24" s="300" t="s">
        <v>308</v>
      </c>
      <c r="I24" s="301"/>
      <c r="J24" s="162" t="s">
        <v>104</v>
      </c>
    </row>
    <row r="25" spans="1:10" ht="18" customHeight="1">
      <c r="A25" s="163" t="s">
        <v>309</v>
      </c>
      <c r="B25" s="164"/>
      <c r="C25" s="164"/>
      <c r="D25" s="165">
        <v>1.15</v>
      </c>
      <c r="E25" s="166" t="s">
        <v>399</v>
      </c>
      <c r="G25" s="154" t="s">
        <v>310</v>
      </c>
      <c r="H25" s="300">
        <v>2200</v>
      </c>
      <c r="I25" s="301"/>
      <c r="J25" s="154">
        <v>1500</v>
      </c>
    </row>
    <row r="26" spans="1:10" ht="18" customHeight="1">
      <c r="A26" s="163" t="s">
        <v>311</v>
      </c>
      <c r="B26" s="164"/>
      <c r="C26" s="164"/>
      <c r="D26" s="165">
        <v>3.45</v>
      </c>
      <c r="E26" s="166" t="s">
        <v>399</v>
      </c>
      <c r="G26" s="154" t="s">
        <v>312</v>
      </c>
      <c r="H26" s="300">
        <v>1600</v>
      </c>
      <c r="I26" s="301"/>
      <c r="J26" s="154">
        <v>1100</v>
      </c>
    </row>
    <row r="27" spans="1:10" ht="18" customHeight="1">
      <c r="A27" s="167" t="s">
        <v>314</v>
      </c>
      <c r="B27" s="168"/>
      <c r="C27" s="168"/>
      <c r="D27" s="169">
        <v>1.25</v>
      </c>
      <c r="E27" s="170" t="s">
        <v>399</v>
      </c>
      <c r="G27" s="154" t="s">
        <v>313</v>
      </c>
      <c r="H27" s="300">
        <v>1100</v>
      </c>
      <c r="I27" s="301"/>
      <c r="J27" s="154">
        <v>800</v>
      </c>
    </row>
    <row r="28" spans="1:10" ht="18" customHeight="1">
      <c r="A28" s="167"/>
      <c r="B28" s="168"/>
      <c r="C28" s="168"/>
      <c r="D28" s="169">
        <v>1.25</v>
      </c>
      <c r="E28" s="170" t="s">
        <v>399</v>
      </c>
      <c r="G28" s="154" t="s">
        <v>315</v>
      </c>
      <c r="H28" s="300">
        <v>800</v>
      </c>
      <c r="I28" s="301"/>
      <c r="J28" s="154">
        <v>650</v>
      </c>
    </row>
    <row r="29" ht="18" customHeight="1">
      <c r="C29" s="156"/>
    </row>
    <row r="30" spans="1:10" ht="18" customHeight="1">
      <c r="A30" s="325" t="s">
        <v>316</v>
      </c>
      <c r="B30" s="326"/>
      <c r="C30" s="326"/>
      <c r="D30" s="326"/>
      <c r="E30" s="160"/>
      <c r="G30" s="327" t="s">
        <v>28</v>
      </c>
      <c r="H30" s="327"/>
      <c r="I30" s="327"/>
      <c r="J30" s="327"/>
    </row>
    <row r="31" spans="1:10" ht="18" customHeight="1">
      <c r="A31" s="350" t="s">
        <v>317</v>
      </c>
      <c r="B31" s="351"/>
      <c r="C31" s="351"/>
      <c r="D31" s="202">
        <v>33</v>
      </c>
      <c r="E31" s="202"/>
      <c r="G31" s="302" t="s">
        <v>31</v>
      </c>
      <c r="H31" s="302"/>
      <c r="I31" s="302"/>
      <c r="J31" s="302"/>
    </row>
    <row r="32" spans="1:10" ht="18" customHeight="1">
      <c r="A32" s="323" t="s">
        <v>318</v>
      </c>
      <c r="B32" s="324"/>
      <c r="C32" s="324"/>
      <c r="D32" s="203">
        <v>30</v>
      </c>
      <c r="E32" s="203"/>
      <c r="G32" s="302" t="s">
        <v>34</v>
      </c>
      <c r="H32" s="302"/>
      <c r="I32" s="302"/>
      <c r="J32" s="302"/>
    </row>
    <row r="33" spans="1:10" ht="18" customHeight="1">
      <c r="A33" s="323" t="s">
        <v>319</v>
      </c>
      <c r="B33" s="324"/>
      <c r="C33" s="324"/>
      <c r="D33" s="204">
        <v>27.5</v>
      </c>
      <c r="E33" s="204"/>
      <c r="G33" s="172" t="s">
        <v>37</v>
      </c>
      <c r="H33" s="172"/>
      <c r="I33" s="171"/>
      <c r="J33" s="173">
        <v>6400</v>
      </c>
    </row>
    <row r="34" spans="1:10" ht="18" customHeight="1">
      <c r="A34" s="323" t="s">
        <v>320</v>
      </c>
      <c r="B34" s="324"/>
      <c r="C34" s="324"/>
      <c r="D34" s="205">
        <v>25</v>
      </c>
      <c r="E34" s="205"/>
      <c r="G34" s="303" t="s">
        <v>40</v>
      </c>
      <c r="H34" s="304"/>
      <c r="I34" s="305"/>
      <c r="J34" s="173">
        <v>5300</v>
      </c>
    </row>
    <row r="35" spans="1:10" ht="18" customHeight="1">
      <c r="A35" s="345" t="s">
        <v>321</v>
      </c>
      <c r="B35" s="346"/>
      <c r="C35" s="346"/>
      <c r="D35" s="206">
        <v>24</v>
      </c>
      <c r="E35" s="206"/>
      <c r="G35" s="303" t="s">
        <v>43</v>
      </c>
      <c r="H35" s="304"/>
      <c r="I35" s="305"/>
      <c r="J35" s="173">
        <v>4800</v>
      </c>
    </row>
    <row r="36" spans="1:10" ht="18" customHeight="1" thickBot="1">
      <c r="A36" s="201"/>
      <c r="B36" s="199"/>
      <c r="C36" s="200"/>
      <c r="G36" s="303" t="s">
        <v>46</v>
      </c>
      <c r="H36" s="304"/>
      <c r="I36" s="305"/>
      <c r="J36" s="173">
        <v>3600</v>
      </c>
    </row>
    <row r="37" spans="1:10" ht="18" customHeight="1" thickBot="1">
      <c r="A37" s="347" t="s">
        <v>323</v>
      </c>
      <c r="B37" s="348"/>
      <c r="C37" s="349"/>
      <c r="D37" s="175"/>
      <c r="G37" s="302" t="s">
        <v>322</v>
      </c>
      <c r="H37" s="302"/>
      <c r="I37" s="174" t="s">
        <v>49</v>
      </c>
      <c r="J37" s="173">
        <v>3600</v>
      </c>
    </row>
    <row r="38" spans="1:10" ht="42.75" customHeight="1" thickBot="1">
      <c r="A38" s="343" t="s">
        <v>400</v>
      </c>
      <c r="B38" s="344"/>
      <c r="C38" s="176">
        <v>680</v>
      </c>
      <c r="D38" s="175" t="s">
        <v>399</v>
      </c>
      <c r="G38" s="302" t="s">
        <v>52</v>
      </c>
      <c r="H38" s="302"/>
      <c r="I38" s="174" t="s">
        <v>53</v>
      </c>
      <c r="J38" s="173">
        <v>2700</v>
      </c>
    </row>
    <row r="39" spans="1:10" ht="48.75" customHeight="1" thickBot="1">
      <c r="A39" s="343" t="s">
        <v>401</v>
      </c>
      <c r="B39" s="344"/>
      <c r="C39" s="176">
        <v>330</v>
      </c>
      <c r="D39" s="175" t="s">
        <v>399</v>
      </c>
      <c r="G39" s="302" t="s">
        <v>54</v>
      </c>
      <c r="H39" s="302"/>
      <c r="I39" s="174" t="s">
        <v>55</v>
      </c>
      <c r="J39" s="173">
        <v>2300</v>
      </c>
    </row>
    <row r="40" spans="1:4" ht="48.75" customHeight="1" thickBot="1">
      <c r="A40" s="343" t="s">
        <v>402</v>
      </c>
      <c r="B40" s="344"/>
      <c r="C40" s="176">
        <v>160</v>
      </c>
      <c r="D40" s="175" t="s">
        <v>399</v>
      </c>
    </row>
    <row r="52" ht="32.25" customHeight="1"/>
    <row r="53" ht="32.25" customHeight="1"/>
    <row r="54" ht="32.25" customHeight="1"/>
    <row r="55" ht="30.75" customHeight="1"/>
    <row r="56" ht="30.75" customHeight="1"/>
  </sheetData>
  <sheetProtection/>
  <mergeCells count="44">
    <mergeCell ref="L14:P17"/>
    <mergeCell ref="L10:M13"/>
    <mergeCell ref="O5:P5"/>
    <mergeCell ref="A40:B40"/>
    <mergeCell ref="A35:C35"/>
    <mergeCell ref="A37:C37"/>
    <mergeCell ref="A38:B38"/>
    <mergeCell ref="A39:B39"/>
    <mergeCell ref="A31:C31"/>
    <mergeCell ref="A32:C32"/>
    <mergeCell ref="A33:C33"/>
    <mergeCell ref="A34:C34"/>
    <mergeCell ref="A30:D30"/>
    <mergeCell ref="H25:I25"/>
    <mergeCell ref="H26:I26"/>
    <mergeCell ref="H27:I27"/>
    <mergeCell ref="H28:I28"/>
    <mergeCell ref="G30:J30"/>
    <mergeCell ref="G20:I20"/>
    <mergeCell ref="G21:I21"/>
    <mergeCell ref="G22:I22"/>
    <mergeCell ref="G16:I16"/>
    <mergeCell ref="G17:I17"/>
    <mergeCell ref="G18:I18"/>
    <mergeCell ref="G19:I19"/>
    <mergeCell ref="A1:J1"/>
    <mergeCell ref="A16:D16"/>
    <mergeCell ref="B4:D4"/>
    <mergeCell ref="B5:D5"/>
    <mergeCell ref="B6:D6"/>
    <mergeCell ref="G9:J9"/>
    <mergeCell ref="G10:H10"/>
    <mergeCell ref="G11:H11"/>
    <mergeCell ref="G12:H12"/>
    <mergeCell ref="G13:H13"/>
    <mergeCell ref="H24:I24"/>
    <mergeCell ref="G39:H39"/>
    <mergeCell ref="G36:I36"/>
    <mergeCell ref="G31:J31"/>
    <mergeCell ref="G32:J32"/>
    <mergeCell ref="G34:I34"/>
    <mergeCell ref="G35:I35"/>
    <mergeCell ref="G37:H37"/>
    <mergeCell ref="G38:H38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GÜÇ</dc:creator>
  <cp:keywords/>
  <dc:description/>
  <cp:lastModifiedBy>Arslan</cp:lastModifiedBy>
  <cp:lastPrinted>2009-03-09T13:49:32Z</cp:lastPrinted>
  <dcterms:created xsi:type="dcterms:W3CDTF">2008-03-12T11:06:03Z</dcterms:created>
  <dcterms:modified xsi:type="dcterms:W3CDTF">2010-02-02T12:38:15Z</dcterms:modified>
  <cp:category/>
  <cp:version/>
  <cp:contentType/>
  <cp:contentStatus/>
</cp:coreProperties>
</file>